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.babicheva\Desktop\"/>
    </mc:Choice>
  </mc:AlternateContent>
  <xr:revisionPtr revIDLastSave="0" documentId="13_ncr:1_{B953CEC8-AE63-432E-8BE5-44A945117D90}" xr6:coauthVersionLast="47" xr6:coauthVersionMax="47" xr10:uidLastSave="{00000000-0000-0000-0000-000000000000}"/>
  <bookViews>
    <workbookView xWindow="-110" yWindow="-110" windowWidth="19420" windowHeight="10420" xr2:uid="{51EDDE33-7FB7-4078-B480-B18E59C2861F}"/>
  </bookViews>
  <sheets>
    <sheet name="Финальный список для одобрени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C32" i="1"/>
  <c r="C31" i="1"/>
  <c r="C23" i="1"/>
  <c r="C6" i="1"/>
  <c r="C8" i="1" s="1"/>
  <c r="C24" i="1" s="1"/>
</calcChain>
</file>

<file path=xl/sharedStrings.xml><?xml version="1.0" encoding="utf-8"?>
<sst xmlns="http://schemas.openxmlformats.org/spreadsheetml/2006/main" count="37" uniqueCount="34">
  <si>
    <t xml:space="preserve">Закупка модульной лаборатории для улучшения доступа к диагностике и лечению ТБ в южном регионе   </t>
  </si>
  <si>
    <t xml:space="preserve">Заработная плата штат Проекта, ежегодный аудит суб-получателей </t>
  </si>
  <si>
    <t>Оборудование, мебель для службы СПИД</t>
  </si>
  <si>
    <t xml:space="preserve">Встречи с СП Проекта </t>
  </si>
  <si>
    <t xml:space="preserve">ДЭН </t>
  </si>
  <si>
    <t xml:space="preserve">Цикл тренингов для лабораторных сотрудников службы СПИД  </t>
  </si>
  <si>
    <t xml:space="preserve">Мероприятия плана по улучшению достижения индикаторов гранта ГФ по ВИЧ </t>
  </si>
  <si>
    <t xml:space="preserve">Мероприятия плана по улучшению достижения программных индикаторов по компоненту ТБ </t>
  </si>
  <si>
    <t xml:space="preserve">Мероприятия плана по расширению амбулаторного лечения </t>
  </si>
  <si>
    <t>Экономия</t>
  </si>
  <si>
    <t>C19RM</t>
  </si>
  <si>
    <t>ВИЧ</t>
  </si>
  <si>
    <t>ТБ</t>
  </si>
  <si>
    <r>
      <t xml:space="preserve">Перерасход </t>
    </r>
    <r>
      <rPr>
        <sz val="11"/>
        <color theme="1"/>
        <rFont val="Calibri"/>
        <family val="2"/>
        <charset val="204"/>
        <scheme val="minor"/>
      </rPr>
      <t>Каталитическое финансирование</t>
    </r>
  </si>
  <si>
    <t>Итого доступная сумма экономии (без экономии по C19RM)</t>
  </si>
  <si>
    <t>Предложения по перераспределения имеющейся экономии</t>
  </si>
  <si>
    <t>Запросы СП ВИЧ (ИППП сервис для ЛУИН - USD 67 000, Мебель, IT оборудование, другое оборудование   НПО – USD 24 040, Медицинская техника- USD 2 500, Запрос от РЦ СПИД от 26.10.2022 – USD 97 784,
Отопление для модульного склада РЦ СПИД – USD 5 000)</t>
  </si>
  <si>
    <t>Запросы СП ТБ (УФ лампы – USD 300 000, IT ООЦБТ – USD 24 000, Информационные материалы, и т.д. Плюс центр – USD 3 000,
Мебель, оборудование для центра ТБ – USD 1 500, Лестница для НОЦБТ – USD 30 000, СИЗ для Кара-Балта – USD 2 000)</t>
  </si>
  <si>
    <t>Итого предложения на доступную сумму экономии по результатам заседаний комитета</t>
  </si>
  <si>
    <t>СИЗ для НЦФ</t>
  </si>
  <si>
    <t>Дополнительный запрос МЗ КР от 17.11.2022</t>
  </si>
  <si>
    <t>Ремонт для Баткенского ЦГСЭН</t>
  </si>
  <si>
    <t xml:space="preserve">Закупка тестов для диагностики SARS-CoV-2, гриппа, вирусной нагрузки гепатита С, гепатита В, энтеровируса, резистентного Staphylococcus aureus </t>
  </si>
  <si>
    <t>из них только на SARS-CoV-2</t>
  </si>
  <si>
    <t xml:space="preserve">Платформа GeneXpert  8 штук для ДПЗиГСЭН, ЦГСЭН </t>
  </si>
  <si>
    <t>Всего по дополнительному запросу полностью</t>
  </si>
  <si>
    <t>Всего по дополнительному запросу только с диагностикой SARS-CoV-2</t>
  </si>
  <si>
    <t>СИЗ, ЭТ для служб СПИД, ТБ, общей лечебной сети</t>
  </si>
  <si>
    <t>Итого предложения на доступную сумму экономии C19RM</t>
  </si>
  <si>
    <t>Расходы на логистику по закупкам ВИЧ и ТБ</t>
  </si>
  <si>
    <t>Сумма оставшихся средств после включения всех запросов</t>
  </si>
  <si>
    <t>Расходы на логистику по закупкам C19RM</t>
  </si>
  <si>
    <t xml:space="preserve"> </t>
  </si>
  <si>
    <t>Запрос НЦФ от 17.11.2022  (дезинфектанты - 136 582,88,  оборудование  и  установка - 277 622,5,  БШБ и   их сертификация - 65 011,61, мобильные рентген-аппараты, МГМ  – 808 936,00, Участие в ВОК - 7 262,50, ПК для расширения использования ТБ-МИС - 274 250, Рентген пленка  - 15 750, Мотивационные выплаты областным координаторам ЛУ ТБ - 12 000)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</si>
</sst>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0" fillId="0" borderId="0" xfId="0" applyNumberFormat="1"/>
    <xf numFmtId="0" fontId="1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4" fontId="0" fillId="0" borderId="1" xfId="0" applyNumberFormat="1" applyBorder="1"/>
    <xf numFmtId="3" fontId="0" fillId="0" borderId="1" xfId="0" applyNumberFormat="1" applyBorder="1" applyAlignment="1">
      <alignment vertical="top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1" xfId="0" applyNumberFormat="1" applyFill="1" applyBorder="1" applyAlignment="1">
      <alignment vertical="top"/>
    </xf>
    <xf numFmtId="3" fontId="0" fillId="0" borderId="0" xfId="0" applyNumberFormat="1"/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3" fontId="0" fillId="2" borderId="1" xfId="0" applyNumberFormat="1" applyFill="1" applyBorder="1"/>
    <xf numFmtId="0" fontId="0" fillId="2" borderId="1" xfId="0" applyFill="1" applyBorder="1" applyAlignment="1">
      <alignment vertical="top"/>
    </xf>
    <xf numFmtId="3" fontId="0" fillId="2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3" fontId="1" fillId="0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3" fontId="0" fillId="2" borderId="0" xfId="0" applyNumberFormat="1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9A7E-91CB-462D-AB4D-0AB188AEE4B1}">
  <dimension ref="B2:H39"/>
  <sheetViews>
    <sheetView tabSelected="1" workbookViewId="0">
      <selection activeCell="D21" sqref="D21"/>
    </sheetView>
  </sheetViews>
  <sheetFormatPr defaultRowHeight="14.5" x14ac:dyDescent="0.35"/>
  <cols>
    <col min="2" max="2" width="46.26953125" customWidth="1"/>
    <col min="3" max="3" width="19.7265625" customWidth="1"/>
    <col min="4" max="4" width="25.81640625" customWidth="1"/>
    <col min="5" max="5" width="24.7265625" customWidth="1"/>
    <col min="6" max="6" width="19.54296875" customWidth="1"/>
    <col min="7" max="7" width="21.81640625" customWidth="1"/>
    <col min="8" max="8" width="16.81640625" customWidth="1"/>
  </cols>
  <sheetData>
    <row r="2" spans="2:7" x14ac:dyDescent="0.35">
      <c r="B2" s="1" t="s">
        <v>9</v>
      </c>
      <c r="E2" s="1" t="s">
        <v>9</v>
      </c>
    </row>
    <row r="4" spans="2:7" x14ac:dyDescent="0.35">
      <c r="B4" s="2" t="s">
        <v>11</v>
      </c>
      <c r="C4" s="13">
        <v>809005</v>
      </c>
      <c r="E4" s="2" t="s">
        <v>10</v>
      </c>
      <c r="F4" s="13">
        <v>654334.76</v>
      </c>
    </row>
    <row r="5" spans="2:7" x14ac:dyDescent="0.35">
      <c r="B5" s="2" t="s">
        <v>12</v>
      </c>
      <c r="C5" s="13">
        <v>4343451.4000000004</v>
      </c>
    </row>
    <row r="6" spans="2:7" x14ac:dyDescent="0.35">
      <c r="B6" s="2"/>
      <c r="C6" s="13">
        <f>SUM(C4:C5)</f>
        <v>5152456.4000000004</v>
      </c>
      <c r="E6" s="1" t="s">
        <v>15</v>
      </c>
    </row>
    <row r="7" spans="2:7" ht="72.5" x14ac:dyDescent="0.35">
      <c r="B7" s="10" t="s">
        <v>13</v>
      </c>
      <c r="C7" s="9">
        <v>100625.92</v>
      </c>
      <c r="E7" s="5" t="s">
        <v>0</v>
      </c>
      <c r="F7" s="14">
        <v>300000</v>
      </c>
    </row>
    <row r="8" spans="2:7" ht="29" x14ac:dyDescent="0.35">
      <c r="B8" s="12" t="s">
        <v>14</v>
      </c>
      <c r="C8" s="11">
        <f>C6-C7</f>
        <v>5051830.4800000004</v>
      </c>
      <c r="E8" s="5" t="s">
        <v>2</v>
      </c>
      <c r="F8" s="14">
        <v>33976</v>
      </c>
    </row>
    <row r="9" spans="2:7" x14ac:dyDescent="0.35">
      <c r="E9" s="25" t="s">
        <v>19</v>
      </c>
      <c r="F9" s="26">
        <v>144130</v>
      </c>
    </row>
    <row r="10" spans="2:7" ht="29" x14ac:dyDescent="0.35">
      <c r="E10" s="3" t="s">
        <v>27</v>
      </c>
      <c r="F10" s="18">
        <v>176225</v>
      </c>
      <c r="G10" s="19"/>
    </row>
    <row r="11" spans="2:7" ht="29" x14ac:dyDescent="0.35">
      <c r="B11" s="1" t="s">
        <v>15</v>
      </c>
      <c r="E11" s="27" t="s">
        <v>31</v>
      </c>
      <c r="F11" s="18">
        <f>(F7+F8+F9+F10)*25%</f>
        <v>163582.75</v>
      </c>
    </row>
    <row r="12" spans="2:7" ht="43.5" x14ac:dyDescent="0.35">
      <c r="B12" s="3" t="s">
        <v>1</v>
      </c>
      <c r="C12" s="6">
        <v>620364.15</v>
      </c>
      <c r="E12" s="10" t="s">
        <v>28</v>
      </c>
      <c r="F12" s="16">
        <f>SUM(F7:F10)</f>
        <v>654331</v>
      </c>
    </row>
    <row r="13" spans="2:7" x14ac:dyDescent="0.35">
      <c r="B13" s="3" t="s">
        <v>3</v>
      </c>
      <c r="C13" s="4">
        <v>30000</v>
      </c>
    </row>
    <row r="14" spans="2:7" x14ac:dyDescent="0.35">
      <c r="B14" s="3" t="s">
        <v>4</v>
      </c>
      <c r="C14" s="4">
        <v>58000</v>
      </c>
    </row>
    <row r="15" spans="2:7" ht="29" x14ac:dyDescent="0.35">
      <c r="B15" s="3" t="s">
        <v>5</v>
      </c>
      <c r="C15" s="4">
        <v>30000</v>
      </c>
    </row>
    <row r="16" spans="2:7" ht="29" x14ac:dyDescent="0.35">
      <c r="B16" s="3" t="s">
        <v>6</v>
      </c>
      <c r="C16" s="4">
        <v>832000</v>
      </c>
      <c r="D16" s="9"/>
    </row>
    <row r="17" spans="2:8" ht="29" x14ac:dyDescent="0.35">
      <c r="B17" s="3" t="s">
        <v>7</v>
      </c>
      <c r="C17" s="4">
        <v>341000</v>
      </c>
    </row>
    <row r="18" spans="2:8" ht="29" x14ac:dyDescent="0.35">
      <c r="B18" s="3" t="s">
        <v>8</v>
      </c>
      <c r="C18" s="4">
        <v>675357</v>
      </c>
    </row>
    <row r="19" spans="2:8" ht="101.5" x14ac:dyDescent="0.35">
      <c r="B19" s="3" t="s">
        <v>16</v>
      </c>
      <c r="C19" s="4">
        <v>196324</v>
      </c>
    </row>
    <row r="20" spans="2:8" ht="87" x14ac:dyDescent="0.35">
      <c r="B20" s="3" t="s">
        <v>17</v>
      </c>
      <c r="C20" s="4">
        <v>360500</v>
      </c>
    </row>
    <row r="21" spans="2:8" ht="116" x14ac:dyDescent="0.35">
      <c r="B21" s="5" t="s">
        <v>33</v>
      </c>
      <c r="C21" s="24">
        <v>1183210.1100000001</v>
      </c>
    </row>
    <row r="22" spans="2:8" x14ac:dyDescent="0.35">
      <c r="B22" s="3" t="s">
        <v>29</v>
      </c>
      <c r="C22" s="4">
        <v>432009</v>
      </c>
      <c r="D22" s="19"/>
    </row>
    <row r="23" spans="2:8" ht="43.5" x14ac:dyDescent="0.35">
      <c r="B23" s="20" t="s">
        <v>18</v>
      </c>
      <c r="C23" s="21">
        <f>SUM(C12:C22)</f>
        <v>4758764.26</v>
      </c>
    </row>
    <row r="24" spans="2:8" ht="29" x14ac:dyDescent="0.35">
      <c r="B24" s="22" t="s">
        <v>30</v>
      </c>
      <c r="C24" s="23">
        <f>C8-C23</f>
        <v>293066.22000000067</v>
      </c>
    </row>
    <row r="25" spans="2:8" x14ac:dyDescent="0.35">
      <c r="B25" s="22"/>
      <c r="C25" s="23"/>
    </row>
    <row r="26" spans="2:8" x14ac:dyDescent="0.35">
      <c r="B26" s="33" t="s">
        <v>20</v>
      </c>
      <c r="C26" s="34"/>
      <c r="F26" s="28"/>
      <c r="G26" s="28"/>
      <c r="H26" s="28"/>
    </row>
    <row r="27" spans="2:8" x14ac:dyDescent="0.35">
      <c r="B27" s="35" t="s">
        <v>21</v>
      </c>
      <c r="C27" s="24">
        <v>120847</v>
      </c>
      <c r="F27" s="28"/>
      <c r="G27" s="29"/>
      <c r="H27" s="28"/>
    </row>
    <row r="28" spans="2:8" s="15" customFormat="1" ht="43.5" x14ac:dyDescent="0.35">
      <c r="B28" s="36" t="s">
        <v>22</v>
      </c>
      <c r="C28" s="24">
        <v>42000</v>
      </c>
      <c r="D28" s="17"/>
      <c r="F28" s="30"/>
      <c r="G28" s="30"/>
      <c r="H28" s="30"/>
    </row>
    <row r="29" spans="2:8" x14ac:dyDescent="0.35">
      <c r="B29" s="37" t="s">
        <v>23</v>
      </c>
      <c r="C29" s="24">
        <v>12000</v>
      </c>
      <c r="D29" s="7"/>
      <c r="E29" s="7"/>
      <c r="F29" s="31"/>
      <c r="G29" s="28"/>
      <c r="H29" s="28"/>
    </row>
    <row r="30" spans="2:8" x14ac:dyDescent="0.35">
      <c r="B30" s="37" t="s">
        <v>24</v>
      </c>
      <c r="C30" s="24">
        <v>603287</v>
      </c>
      <c r="F30" s="28"/>
      <c r="G30" s="28"/>
      <c r="H30" s="28"/>
    </row>
    <row r="31" spans="2:8" x14ac:dyDescent="0.35">
      <c r="B31" s="38" t="s">
        <v>25</v>
      </c>
      <c r="C31" s="39">
        <f>C27+C28+C30</f>
        <v>766134</v>
      </c>
      <c r="F31" s="28"/>
      <c r="G31" s="28"/>
      <c r="H31" s="28"/>
    </row>
    <row r="32" spans="2:8" ht="29" x14ac:dyDescent="0.35">
      <c r="B32" s="40" t="s">
        <v>26</v>
      </c>
      <c r="C32" s="39">
        <f>C27+C29+C30</f>
        <v>736134</v>
      </c>
      <c r="F32" s="28"/>
      <c r="G32" s="28"/>
      <c r="H32" s="32"/>
    </row>
    <row r="37" spans="6:8" x14ac:dyDescent="0.35">
      <c r="F37" t="s">
        <v>32</v>
      </c>
      <c r="H37" t="s">
        <v>32</v>
      </c>
    </row>
    <row r="39" spans="6:8" x14ac:dyDescent="0.35">
      <c r="H3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Финальный список для одобрения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Babicheva</dc:creator>
  <cp:lastModifiedBy>Inga Babicheva</cp:lastModifiedBy>
  <dcterms:created xsi:type="dcterms:W3CDTF">2022-11-17T15:48:30Z</dcterms:created>
  <dcterms:modified xsi:type="dcterms:W3CDTF">2022-11-20T16:30:42Z</dcterms:modified>
</cp:coreProperties>
</file>