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nnakatasonova/Documents/PROJECTS/2023_Kyrgyzstan_FR_M4H/KGZ FR/For submission/"/>
    </mc:Choice>
  </mc:AlternateContent>
  <xr:revisionPtr revIDLastSave="0" documentId="13_ncr:1_{0548AC9D-AC1E-6343-9AA9-B5952614F4D5}" xr6:coauthVersionLast="47" xr6:coauthVersionMax="47" xr10:uidLastSave="{00000000-0000-0000-0000-000000000000}"/>
  <workbookProtection workbookAlgorithmName="SHA-512" workbookHashValue="UNxfNPJPzg1DtQtKC4NzkzGWicnN2/Yn02i+m/xftrDhJTdIGtBp8mXRtOv3zCDrfU5BYKvrL2RXg/lbdJAlhw==" workbookSaltValue="tOHdrSXZbIjob00kjtN+tQ==" workbookSpinCount="100000" lockStructure="1"/>
  <bookViews>
    <workbookView xWindow="8860" yWindow="500" windowWidth="41720" windowHeight="26900" activeTab="10" xr2:uid="{00000000-000D-0000-FFFF-FFFF00000000}"/>
  </bookViews>
  <sheets>
    <sheet name="Instructions_Translations" sheetId="27" state="hidden" r:id="rId1"/>
    <sheet name="Instructions" sheetId="2" r:id="rId2"/>
    <sheet name="RSSH_TranslationTable" sheetId="18" state="hidden" r:id="rId3"/>
    <sheet name="CountryList" sheetId="33" state="hidden" r:id="rId4"/>
    <sheet name="KGZ - RSSH" sheetId="14" r:id="rId5"/>
    <sheet name="HIV_TranslationTable" sheetId="28" state="hidden" r:id="rId6"/>
    <sheet name="KGZ - HIV" sheetId="29" r:id="rId7"/>
    <sheet name="HIV_PE_TranslationTable" sheetId="19" state="hidden" r:id="rId8"/>
    <sheet name="HIV Program Essentials" sheetId="15" r:id="rId9"/>
    <sheet name="TB_TranslationTable" sheetId="30" state="hidden" r:id="rId10"/>
    <sheet name="KGZ - TB" sheetId="9" r:id="rId11"/>
    <sheet name="TB_PE_TranslationTable" sheetId="31" state="hidden" r:id="rId12"/>
    <sheet name="Malaria_TranslationTable" sheetId="32" state="hidden" r:id="rId13"/>
    <sheet name="TB Program Essentials" sheetId="16" r:id="rId14"/>
    <sheet name="KGZ - Malaria" sheetId="6" r:id="rId15"/>
    <sheet name="RSSH (EN)" sheetId="21" r:id="rId16"/>
    <sheet name="HIV (EN)" sheetId="22" r:id="rId17"/>
    <sheet name="HIV Program Essentials (EN)" sheetId="20" r:id="rId18"/>
    <sheet name="TB (EN)" sheetId="23" r:id="rId19"/>
    <sheet name="TB Program Essentials (EN)" sheetId="24" r:id="rId20"/>
    <sheet name="Malaria (EN)" sheetId="25"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0" i="6" l="1" a="1"/>
  <c r="A80" i="6" s="1"/>
  <c r="A79" i="6" a="1"/>
  <c r="A79" i="6" s="1"/>
  <c r="A78" i="6" a="1"/>
  <c r="A78" i="6" s="1"/>
  <c r="A77" i="6" a="1"/>
  <c r="A77" i="6"/>
  <c r="A76" i="6" a="1"/>
  <c r="A76" i="6" s="1"/>
  <c r="A75" i="6" a="1"/>
  <c r="A75" i="6" s="1"/>
  <c r="A74" i="6" a="1"/>
  <c r="A74" i="6" s="1"/>
  <c r="A73" i="6" a="1"/>
  <c r="A73" i="6"/>
  <c r="A72" i="6" a="1"/>
  <c r="A72" i="6"/>
  <c r="A71" i="6" a="1"/>
  <c r="A71" i="6" s="1"/>
  <c r="A70" i="6" a="1"/>
  <c r="A70" i="6"/>
  <c r="A69" i="6" a="1"/>
  <c r="A69" i="6"/>
  <c r="A68" i="6" a="1"/>
  <c r="A68" i="6" s="1"/>
  <c r="A67" i="6" a="1"/>
  <c r="A67" i="6" s="1"/>
  <c r="A66" i="6" a="1"/>
  <c r="A66" i="6"/>
  <c r="A65" i="6" a="1"/>
  <c r="A65" i="6" s="1"/>
  <c r="A64" i="6" a="1"/>
  <c r="A64" i="6"/>
  <c r="A63" i="6" a="1"/>
  <c r="A63" i="6" s="1"/>
  <c r="A62" i="6" a="1"/>
  <c r="A62" i="6"/>
  <c r="A61" i="6" a="1"/>
  <c r="A61" i="6"/>
  <c r="A60" i="6" a="1"/>
  <c r="A60" i="6"/>
  <c r="A59" i="6" a="1"/>
  <c r="A59" i="6" s="1"/>
  <c r="A58" i="6" a="1"/>
  <c r="A58" i="6"/>
  <c r="A57" i="6" a="1"/>
  <c r="A57" i="6"/>
  <c r="A56" i="6" a="1"/>
  <c r="A56" i="6" s="1"/>
  <c r="A55" i="6" a="1"/>
  <c r="A55" i="6" s="1"/>
  <c r="A54" i="6" a="1"/>
  <c r="A54" i="6" s="1"/>
  <c r="A53" i="6" a="1"/>
  <c r="A53" i="6" s="1"/>
  <c r="A52" i="6" a="1"/>
  <c r="A52" i="6" s="1"/>
  <c r="A51" i="6" a="1"/>
  <c r="A51" i="6" s="1"/>
  <c r="A50" i="6" a="1"/>
  <c r="A50" i="6"/>
  <c r="A49" i="6" a="1"/>
  <c r="A49" i="6"/>
  <c r="A48" i="6" a="1"/>
  <c r="A48" i="6"/>
  <c r="A47" i="6" a="1"/>
  <c r="A47" i="6" s="1"/>
  <c r="A46" i="6" a="1"/>
  <c r="A46" i="6"/>
  <c r="A45" i="6" a="1"/>
  <c r="A45" i="6" s="1"/>
  <c r="A44" i="6" a="1"/>
  <c r="A44" i="6" s="1"/>
  <c r="A43" i="6" a="1"/>
  <c r="A43" i="6" s="1"/>
  <c r="A42" i="6" a="1"/>
  <c r="A42" i="6" s="1"/>
  <c r="A41" i="6" a="1"/>
  <c r="A41" i="6"/>
  <c r="A40" i="6" a="1"/>
  <c r="A40" i="6"/>
  <c r="A39" i="6" a="1"/>
  <c r="A39" i="6" s="1"/>
  <c r="A38" i="6" a="1"/>
  <c r="A38" i="6" s="1"/>
  <c r="A37" i="6" a="1"/>
  <c r="A37" i="6"/>
  <c r="A36" i="6" a="1"/>
  <c r="A36" i="6"/>
  <c r="A35" i="6" a="1"/>
  <c r="A35" i="6" s="1"/>
  <c r="A34" i="6" a="1"/>
  <c r="A34" i="6" s="1"/>
  <c r="A33" i="6" a="1"/>
  <c r="A33" i="6" s="1"/>
  <c r="A32" i="6" a="1"/>
  <c r="A32" i="6"/>
  <c r="A31" i="6" a="1"/>
  <c r="A31" i="6" s="1"/>
  <c r="A30" i="6" a="1"/>
  <c r="A30" i="6" s="1"/>
  <c r="A29" i="6" a="1"/>
  <c r="A29" i="6" s="1"/>
  <c r="A28" i="6" a="1"/>
  <c r="A28" i="6"/>
  <c r="A27" i="6" a="1"/>
  <c r="A27" i="6" s="1"/>
  <c r="A26" i="6" a="1"/>
  <c r="A26" i="6"/>
  <c r="A25" i="6" a="1"/>
  <c r="A25" i="6"/>
  <c r="A24" i="6" a="1"/>
  <c r="A24" i="6" s="1"/>
  <c r="A23" i="6" a="1"/>
  <c r="A23" i="6" s="1"/>
  <c r="A22" i="6" a="1"/>
  <c r="A22" i="6"/>
  <c r="A21" i="6" a="1"/>
  <c r="A21" i="6"/>
  <c r="A20" i="6" a="1"/>
  <c r="A20" i="6"/>
  <c r="A19" i="6" a="1"/>
  <c r="A19" i="6" s="1"/>
  <c r="A18" i="6" a="1"/>
  <c r="A18" i="6"/>
  <c r="A17" i="6" a="1"/>
  <c r="A17" i="6"/>
  <c r="A16" i="6" a="1"/>
  <c r="A16" i="6" s="1"/>
  <c r="A15" i="6" a="1"/>
  <c r="A15" i="6" s="1"/>
  <c r="A14" i="6" a="1"/>
  <c r="A14" i="6"/>
  <c r="A13" i="6" a="1"/>
  <c r="A13" i="6"/>
  <c r="A12" i="6" a="1"/>
  <c r="A12" i="6"/>
  <c r="A11" i="6" a="1"/>
  <c r="A11" i="6" s="1"/>
  <c r="A10" i="6" a="1"/>
  <c r="A10" i="6" s="1"/>
  <c r="A9" i="6" a="1"/>
  <c r="A9" i="6" s="1"/>
  <c r="A8" i="6" a="1"/>
  <c r="A8" i="6"/>
  <c r="A7" i="6" a="1"/>
  <c r="A7" i="6" s="1"/>
  <c r="A6" i="6" a="1"/>
  <c r="A6" i="6"/>
  <c r="A5" i="6" a="1"/>
  <c r="A5" i="6"/>
  <c r="A4" i="6" a="1"/>
  <c r="A4" i="6"/>
  <c r="A3" i="6" a="1"/>
  <c r="A3" i="6" s="1"/>
  <c r="A2" i="6" a="1"/>
  <c r="A2" i="6"/>
  <c r="H1" i="6" a="1"/>
  <c r="H1" i="6" s="1"/>
  <c r="G1" i="6" a="1"/>
  <c r="G1" i="6" s="1"/>
  <c r="F1" i="6" a="1"/>
  <c r="F1" i="6" s="1"/>
  <c r="A1" i="6" a="1"/>
  <c r="A1" i="6" s="1"/>
  <c r="A19" i="16" a="1"/>
  <c r="A19" i="16" s="1"/>
  <c r="A18" i="16" a="1"/>
  <c r="A18" i="16"/>
  <c r="A17" i="16" a="1"/>
  <c r="A17" i="16" s="1"/>
  <c r="A16" i="16" a="1"/>
  <c r="A16" i="16"/>
  <c r="A15" i="16" a="1"/>
  <c r="A15" i="16"/>
  <c r="A14" i="16" a="1"/>
  <c r="A14" i="16" s="1"/>
  <c r="A13" i="16" a="1"/>
  <c r="A13" i="16" s="1"/>
  <c r="A12" i="16" a="1"/>
  <c r="A12" i="16"/>
  <c r="A11" i="16" a="1"/>
  <c r="A11" i="16" s="1"/>
  <c r="A10" i="16" a="1"/>
  <c r="A10" i="16"/>
  <c r="A9" i="16" a="1"/>
  <c r="A9" i="16" s="1"/>
  <c r="A8" i="16" a="1"/>
  <c r="A8" i="16" s="1"/>
  <c r="A7" i="16" a="1"/>
  <c r="A7" i="16"/>
  <c r="A6" i="16" a="1"/>
  <c r="A6" i="16" s="1"/>
  <c r="A5" i="16" a="1"/>
  <c r="A5" i="16" s="1"/>
  <c r="A4" i="16" a="1"/>
  <c r="A4" i="16"/>
  <c r="A3" i="16" a="1"/>
  <c r="A3" i="16"/>
  <c r="A2" i="16" a="1"/>
  <c r="A2" i="16"/>
  <c r="C1" i="16" a="1"/>
  <c r="C1" i="16" s="1"/>
  <c r="B1" i="16" a="1"/>
  <c r="B1" i="16" s="1"/>
  <c r="A1" i="16" a="1"/>
  <c r="A1" i="16" s="1"/>
  <c r="B26" i="31" a="1"/>
  <c r="B26" i="31"/>
  <c r="B25" i="31" a="1"/>
  <c r="B25" i="31" s="1"/>
  <c r="B24" i="31" a="1"/>
  <c r="B24" i="31"/>
  <c r="A24" i="31" a="1"/>
  <c r="A24" i="31"/>
  <c r="B23" i="31" a="1"/>
  <c r="B23" i="31"/>
  <c r="A23" i="31" a="1"/>
  <c r="A23" i="31" s="1"/>
  <c r="A54" i="9" a="1"/>
  <c r="A54" i="9" s="1"/>
  <c r="A53" i="9" a="1"/>
  <c r="A53" i="9" s="1"/>
  <c r="A52" i="9" a="1"/>
  <c r="A52" i="9" s="1"/>
  <c r="A51" i="9" a="1"/>
  <c r="A51" i="9" s="1"/>
  <c r="A50" i="9" a="1"/>
  <c r="A50" i="9" s="1"/>
  <c r="B49" i="9" a="1"/>
  <c r="B49" i="9"/>
  <c r="B48" i="9" a="1"/>
  <c r="B48" i="9" s="1"/>
  <c r="A47" i="9" a="1"/>
  <c r="A47" i="9"/>
  <c r="A48" i="9" s="1"/>
  <c r="A49" i="9" s="1"/>
  <c r="A46" i="9" a="1"/>
  <c r="A46" i="9"/>
  <c r="A45" i="9" a="1"/>
  <c r="A45" i="9" s="1"/>
  <c r="B44" i="9" a="1"/>
  <c r="B44" i="9" s="1"/>
  <c r="B43" i="9" a="1"/>
  <c r="B43" i="9"/>
  <c r="A43" i="9"/>
  <c r="A44" i="9" s="1"/>
  <c r="A42" i="9" a="1"/>
  <c r="A42" i="9"/>
  <c r="A41" i="9" a="1"/>
  <c r="A41" i="9" s="1"/>
  <c r="A40" i="9" a="1"/>
  <c r="A40" i="9" s="1"/>
  <c r="A39" i="9" a="1"/>
  <c r="A39" i="9"/>
  <c r="B38" i="9" a="1"/>
  <c r="B38" i="9"/>
  <c r="B37" i="9" a="1"/>
  <c r="B37" i="9"/>
  <c r="A36" i="9" a="1"/>
  <c r="A36" i="9"/>
  <c r="A37" i="9" s="1"/>
  <c r="A38" i="9" s="1"/>
  <c r="B35" i="9" a="1"/>
  <c r="B35" i="9" s="1"/>
  <c r="B34" i="9" a="1"/>
  <c r="B34" i="9"/>
  <c r="A33" i="9" a="1"/>
  <c r="A33" i="9"/>
  <c r="A34" i="9" s="1"/>
  <c r="A35" i="9" s="1"/>
  <c r="B32" i="9" a="1"/>
  <c r="B32" i="9"/>
  <c r="B31" i="9" a="1"/>
  <c r="B31" i="9"/>
  <c r="A30" i="9" a="1"/>
  <c r="A30" i="9"/>
  <c r="A31" i="9" s="1"/>
  <c r="A32" i="9" s="1"/>
  <c r="B29" i="9" a="1"/>
  <c r="B29" i="9"/>
  <c r="A29" i="9"/>
  <c r="B28" i="9" a="1"/>
  <c r="B28" i="9"/>
  <c r="A27" i="9" a="1"/>
  <c r="A27" i="9"/>
  <c r="A28" i="9" s="1"/>
  <c r="B26" i="9" a="1"/>
  <c r="B26" i="9" s="1"/>
  <c r="A26" i="9"/>
  <c r="B25" i="9" a="1"/>
  <c r="B25" i="9"/>
  <c r="A24" i="9" a="1"/>
  <c r="A24" i="9"/>
  <c r="A25" i="9" s="1"/>
  <c r="B23" i="9" a="1"/>
  <c r="B23" i="9"/>
  <c r="A23" i="9"/>
  <c r="B22" i="9" a="1"/>
  <c r="B22" i="9"/>
  <c r="A21" i="9" a="1"/>
  <c r="A21" i="9"/>
  <c r="A22" i="9" s="1"/>
  <c r="A20" i="9" a="1"/>
  <c r="A20" i="9"/>
  <c r="A19" i="9" a="1"/>
  <c r="A19" i="9" s="1"/>
  <c r="A18" i="9" a="1"/>
  <c r="A18" i="9" s="1"/>
  <c r="A17" i="9" a="1"/>
  <c r="A17" i="9"/>
  <c r="A16" i="9" a="1"/>
  <c r="A16" i="9"/>
  <c r="A15" i="9" a="1"/>
  <c r="A15" i="9" s="1"/>
  <c r="A14" i="9" a="1"/>
  <c r="A14" i="9" s="1"/>
  <c r="A13" i="9" a="1"/>
  <c r="A13" i="9"/>
  <c r="A12" i="9" a="1"/>
  <c r="A12" i="9"/>
  <c r="A11" i="9" a="1"/>
  <c r="A11" i="9" s="1"/>
  <c r="A10" i="9" a="1"/>
  <c r="A10" i="9" s="1"/>
  <c r="A9" i="9" a="1"/>
  <c r="A9" i="9"/>
  <c r="A8" i="9" a="1"/>
  <c r="A8" i="9" s="1"/>
  <c r="A7" i="9" a="1"/>
  <c r="A7" i="9" s="1"/>
  <c r="A6" i="9" a="1"/>
  <c r="A6" i="9" s="1"/>
  <c r="A5" i="9" a="1"/>
  <c r="A5" i="9"/>
  <c r="A4" i="9" a="1"/>
  <c r="A4" i="9"/>
  <c r="A3" i="9" a="1"/>
  <c r="A3" i="9" s="1"/>
  <c r="A2" i="9" a="1"/>
  <c r="A2" i="9" s="1"/>
  <c r="H1" i="9" a="1"/>
  <c r="H1" i="9"/>
  <c r="G1" i="9" a="1"/>
  <c r="G1" i="9"/>
  <c r="B1" i="9" a="1"/>
  <c r="B1" i="9" s="1"/>
  <c r="A1" i="9" a="1"/>
  <c r="A1" i="9" s="1"/>
  <c r="A30" i="15" a="1"/>
  <c r="A30" i="15"/>
  <c r="A29" i="15" a="1"/>
  <c r="A29" i="15"/>
  <c r="A28" i="15" a="1"/>
  <c r="A28" i="15" s="1"/>
  <c r="A27" i="15" a="1"/>
  <c r="A27" i="15" s="1"/>
  <c r="C26" i="15" a="1"/>
  <c r="C26" i="15"/>
  <c r="B26" i="15" a="1"/>
  <c r="B26" i="15" s="1"/>
  <c r="E26" i="20" s="1"/>
  <c r="A26" i="15" a="1"/>
  <c r="A26" i="15" s="1"/>
  <c r="A25" i="15" a="1"/>
  <c r="A25" i="15" s="1"/>
  <c r="A24" i="15" a="1"/>
  <c r="A24" i="15"/>
  <c r="A23" i="15" a="1"/>
  <c r="A23" i="15"/>
  <c r="A22" i="15" a="1"/>
  <c r="A22" i="15" s="1"/>
  <c r="A21" i="15" a="1"/>
  <c r="A21" i="15" s="1"/>
  <c r="A20" i="15" a="1"/>
  <c r="A20" i="15" s="1"/>
  <c r="A19" i="15" a="1"/>
  <c r="A19" i="15"/>
  <c r="A18" i="15" a="1"/>
  <c r="A18" i="15" s="1"/>
  <c r="A17" i="15" a="1"/>
  <c r="A17" i="15" s="1"/>
  <c r="A16" i="15" a="1"/>
  <c r="A16" i="15" s="1"/>
  <c r="A15" i="15" a="1"/>
  <c r="A15" i="15" s="1"/>
  <c r="A14" i="15" a="1"/>
  <c r="A14" i="15" s="1"/>
  <c r="A13" i="15" a="1"/>
  <c r="A13" i="15" s="1"/>
  <c r="A12" i="15" a="1"/>
  <c r="A12" i="15" s="1"/>
  <c r="A11" i="15" a="1"/>
  <c r="A11" i="15" s="1"/>
  <c r="A10" i="15" a="1"/>
  <c r="A10" i="15" s="1"/>
  <c r="A9" i="15" a="1"/>
  <c r="A9" i="15" s="1"/>
  <c r="A8" i="15" a="1"/>
  <c r="A8" i="15"/>
  <c r="A7" i="15" a="1"/>
  <c r="A7" i="15" s="1"/>
  <c r="A6" i="15" a="1"/>
  <c r="A6" i="15" s="1"/>
  <c r="A5" i="15" a="1"/>
  <c r="A5" i="15" s="1"/>
  <c r="A4" i="15" a="1"/>
  <c r="A4" i="15" s="1"/>
  <c r="A3" i="15" a="1"/>
  <c r="A3" i="15"/>
  <c r="A2" i="15" a="1"/>
  <c r="A2" i="15" s="1"/>
  <c r="C1" i="15" a="1"/>
  <c r="C1" i="15" s="1"/>
  <c r="B1" i="15" a="1"/>
  <c r="B1" i="15" s="1"/>
  <c r="A1" i="15" a="1"/>
  <c r="A1" i="15" s="1"/>
  <c r="A96" i="19" a="1"/>
  <c r="A96" i="19" s="1"/>
  <c r="A95" i="19" a="1"/>
  <c r="A95" i="19" s="1"/>
  <c r="A94" i="19" a="1"/>
  <c r="A94" i="19" s="1"/>
  <c r="F30" i="20" s="1"/>
  <c r="C30" i="20" s="1"/>
  <c r="A91" i="19" a="1"/>
  <c r="A91" i="19" s="1"/>
  <c r="A90" i="19" a="1"/>
  <c r="A90" i="19" s="1"/>
  <c r="A89" i="19" a="1"/>
  <c r="A89" i="19" s="1"/>
  <c r="A88" i="19" a="1"/>
  <c r="A88" i="19"/>
  <c r="A85" i="19" a="1"/>
  <c r="A85" i="19" s="1"/>
  <c r="A84" i="19" a="1"/>
  <c r="A84" i="19" s="1"/>
  <c r="A83" i="19" a="1"/>
  <c r="A83" i="19" s="1"/>
  <c r="A82" i="19" a="1"/>
  <c r="A82" i="19" s="1"/>
  <c r="F28" i="20" s="1"/>
  <c r="C28" i="20" s="1"/>
  <c r="A79" i="19" a="1"/>
  <c r="A79" i="19"/>
  <c r="A78" i="19" a="1"/>
  <c r="A78" i="19" s="1"/>
  <c r="A77" i="19" a="1"/>
  <c r="A77" i="19" s="1"/>
  <c r="B73" i="19" a="1"/>
  <c r="B73" i="19" s="1"/>
  <c r="B72" i="19" a="1"/>
  <c r="B72" i="19" s="1"/>
  <c r="B71" i="19" a="1"/>
  <c r="B71" i="19" s="1"/>
  <c r="A71" i="19" a="1"/>
  <c r="A71" i="19" s="1"/>
  <c r="B70" i="19" a="1"/>
  <c r="B70" i="19" s="1"/>
  <c r="A70" i="19" a="1"/>
  <c r="A70" i="19" s="1"/>
  <c r="B69" i="19" a="1"/>
  <c r="B69" i="19" s="1"/>
  <c r="A69" i="19" a="1"/>
  <c r="A69" i="19" s="1"/>
  <c r="E126" i="29"/>
  <c r="C126" i="29"/>
  <c r="E125" i="29"/>
  <c r="C125" i="29"/>
  <c r="E124" i="29"/>
  <c r="C124" i="29"/>
  <c r="E123" i="29"/>
  <c r="C123" i="29"/>
  <c r="E122" i="29"/>
  <c r="C122" i="29"/>
  <c r="E121" i="29"/>
  <c r="C121" i="29"/>
  <c r="E120" i="29"/>
  <c r="C120" i="29"/>
  <c r="E119" i="29"/>
  <c r="C119" i="29"/>
  <c r="A119" i="29" a="1"/>
  <c r="A119" i="29"/>
  <c r="E118" i="29"/>
  <c r="E117" i="29"/>
  <c r="E116" i="29"/>
  <c r="C116" i="29"/>
  <c r="E115" i="29"/>
  <c r="C115" i="29"/>
  <c r="E114" i="29"/>
  <c r="C114" i="29"/>
  <c r="A114" i="29" a="1"/>
  <c r="A114" i="29" s="1"/>
  <c r="E113" i="29"/>
  <c r="C113" i="29"/>
  <c r="E112" i="29"/>
  <c r="C112" i="29"/>
  <c r="E111" i="29"/>
  <c r="C111" i="29"/>
  <c r="E110" i="29"/>
  <c r="C110" i="29"/>
  <c r="E109" i="29"/>
  <c r="C109" i="29"/>
  <c r="E108" i="29"/>
  <c r="C108" i="29"/>
  <c r="E107" i="29"/>
  <c r="C107" i="29"/>
  <c r="E106" i="29"/>
  <c r="C106" i="29"/>
  <c r="E105" i="29"/>
  <c r="C105" i="29"/>
  <c r="E104" i="29"/>
  <c r="C104" i="29"/>
  <c r="E103" i="29"/>
  <c r="C103" i="29"/>
  <c r="A103" i="29" a="1"/>
  <c r="A103" i="29" s="1"/>
  <c r="E102" i="29"/>
  <c r="E101" i="29"/>
  <c r="E100" i="29"/>
  <c r="C100" i="29"/>
  <c r="E99" i="29"/>
  <c r="E98" i="29"/>
  <c r="E97" i="29"/>
  <c r="E96" i="29"/>
  <c r="E95" i="29"/>
  <c r="E94" i="29"/>
  <c r="E93" i="29"/>
  <c r="C93" i="29"/>
  <c r="E92" i="29"/>
  <c r="E91" i="29"/>
  <c r="E90" i="29"/>
  <c r="C90" i="29"/>
  <c r="E89" i="29"/>
  <c r="E88" i="29"/>
  <c r="E87" i="29"/>
  <c r="C87" i="29"/>
  <c r="E86" i="29"/>
  <c r="E85" i="29"/>
  <c r="E84" i="29"/>
  <c r="E83" i="29"/>
  <c r="E82" i="29"/>
  <c r="E81" i="29"/>
  <c r="E80" i="29"/>
  <c r="C80" i="29"/>
  <c r="E79" i="29"/>
  <c r="E78" i="29"/>
  <c r="E77" i="29"/>
  <c r="E76" i="29"/>
  <c r="E75" i="29"/>
  <c r="E74" i="29"/>
  <c r="E73" i="29"/>
  <c r="C73" i="29"/>
  <c r="E72" i="29"/>
  <c r="E71" i="29"/>
  <c r="E70" i="29"/>
  <c r="E69" i="29"/>
  <c r="E68" i="29"/>
  <c r="E67" i="29"/>
  <c r="E66" i="29"/>
  <c r="C66" i="29"/>
  <c r="E65" i="29"/>
  <c r="E64" i="29"/>
  <c r="E63" i="29"/>
  <c r="C63" i="29"/>
  <c r="E62" i="29"/>
  <c r="E61" i="29"/>
  <c r="E60" i="29"/>
  <c r="C60" i="29"/>
  <c r="E59" i="29"/>
  <c r="E58" i="29"/>
  <c r="E57" i="29"/>
  <c r="E56" i="29"/>
  <c r="E55" i="29"/>
  <c r="E54" i="29"/>
  <c r="E53" i="29"/>
  <c r="C53" i="29"/>
  <c r="E52" i="29"/>
  <c r="C52" i="29"/>
  <c r="E51" i="29"/>
  <c r="C51" i="29"/>
  <c r="E50" i="29"/>
  <c r="C50" i="29"/>
  <c r="E49" i="29"/>
  <c r="C49" i="29"/>
  <c r="E48" i="29"/>
  <c r="C48" i="29"/>
  <c r="E47" i="29"/>
  <c r="C47" i="29"/>
  <c r="A47" i="29" a="1"/>
  <c r="A47" i="29" s="1"/>
  <c r="E46" i="29"/>
  <c r="C46" i="29"/>
  <c r="E45" i="29"/>
  <c r="C45" i="29"/>
  <c r="A45" i="29" a="1"/>
  <c r="A45" i="29"/>
  <c r="E44" i="29"/>
  <c r="E43" i="29"/>
  <c r="E42" i="29"/>
  <c r="E41" i="29"/>
  <c r="E40" i="29"/>
  <c r="C40" i="29"/>
  <c r="E39" i="29"/>
  <c r="E38" i="29"/>
  <c r="E37" i="29"/>
  <c r="E36" i="29"/>
  <c r="E35" i="29"/>
  <c r="C35" i="29"/>
  <c r="E34" i="29"/>
  <c r="E33" i="29"/>
  <c r="E32" i="29"/>
  <c r="E31" i="29"/>
  <c r="E30" i="29"/>
  <c r="C30" i="29"/>
  <c r="E29" i="29"/>
  <c r="E28" i="29"/>
  <c r="E27" i="29"/>
  <c r="E26" i="29"/>
  <c r="C26" i="29"/>
  <c r="A26" i="29" a="1"/>
  <c r="A26" i="29"/>
  <c r="E25" i="29"/>
  <c r="E24" i="29"/>
  <c r="E23" i="29"/>
  <c r="E22" i="29"/>
  <c r="E21" i="29"/>
  <c r="E20" i="29"/>
  <c r="E19" i="29"/>
  <c r="E18" i="29"/>
  <c r="C18" i="29"/>
  <c r="E17" i="29"/>
  <c r="E16" i="29"/>
  <c r="E15" i="29"/>
  <c r="E14" i="29"/>
  <c r="E13" i="29"/>
  <c r="E12" i="29"/>
  <c r="E11" i="29"/>
  <c r="E10" i="29"/>
  <c r="C10" i="29"/>
  <c r="E9" i="29"/>
  <c r="E8" i="29"/>
  <c r="E7" i="29"/>
  <c r="E6" i="29"/>
  <c r="E5" i="29"/>
  <c r="E4" i="29"/>
  <c r="E3" i="29"/>
  <c r="E2" i="29"/>
  <c r="C2" i="29"/>
  <c r="A2" i="29" a="1"/>
  <c r="A2" i="29" s="1"/>
  <c r="K1" i="29" a="1"/>
  <c r="K1" i="29" s="1"/>
  <c r="J1" i="29" a="1"/>
  <c r="J1" i="29"/>
  <c r="E1" i="29" a="1"/>
  <c r="E1" i="29" s="1"/>
  <c r="A1" i="29" a="1"/>
  <c r="A1" i="29" s="1"/>
  <c r="I76" i="14" a="1"/>
  <c r="I76" i="14" s="1"/>
  <c r="B76" i="14" a="1"/>
  <c r="B76" i="14"/>
  <c r="I75" i="14" a="1"/>
  <c r="I75" i="14"/>
  <c r="B75" i="14" a="1"/>
  <c r="B75" i="14" s="1"/>
  <c r="I74" i="14" a="1"/>
  <c r="I74" i="14" s="1"/>
  <c r="B74" i="14" a="1"/>
  <c r="B74" i="14"/>
  <c r="I73" i="14" a="1"/>
  <c r="I73" i="14"/>
  <c r="B73" i="14" a="1"/>
  <c r="B73" i="14" s="1"/>
  <c r="I72" i="14" a="1"/>
  <c r="I72" i="14" s="1"/>
  <c r="B72" i="14" a="1"/>
  <c r="B72" i="14"/>
  <c r="I71" i="14" a="1"/>
  <c r="I71" i="14" s="1"/>
  <c r="B71" i="14" a="1"/>
  <c r="B71" i="14" s="1"/>
  <c r="I70" i="14" a="1"/>
  <c r="I70" i="14" s="1"/>
  <c r="B70" i="14" a="1"/>
  <c r="B70" i="14"/>
  <c r="I69" i="14" a="1"/>
  <c r="I69" i="14" s="1"/>
  <c r="B69" i="14" a="1"/>
  <c r="B69" i="14" s="1"/>
  <c r="I68" i="14" a="1"/>
  <c r="I68" i="14" s="1"/>
  <c r="B68" i="14" a="1"/>
  <c r="B68" i="14"/>
  <c r="I67" i="14" a="1"/>
  <c r="I67" i="14"/>
  <c r="B67" i="14" a="1"/>
  <c r="B67" i="14" s="1"/>
  <c r="I66" i="14" a="1"/>
  <c r="I66" i="14" s="1"/>
  <c r="B66" i="14" a="1"/>
  <c r="B66" i="14"/>
  <c r="I65" i="14" a="1"/>
  <c r="I65" i="14" s="1"/>
  <c r="B65" i="14" a="1"/>
  <c r="B65" i="14" s="1"/>
  <c r="I64" i="14" a="1"/>
  <c r="I64" i="14" s="1"/>
  <c r="B64" i="14" a="1"/>
  <c r="B64" i="14"/>
  <c r="I63" i="14" a="1"/>
  <c r="I63" i="14" s="1"/>
  <c r="B63" i="14" a="1"/>
  <c r="B63" i="14" s="1"/>
  <c r="I62" i="14" a="1"/>
  <c r="I62" i="14" s="1"/>
  <c r="B62" i="14" a="1"/>
  <c r="B62" i="14"/>
  <c r="I61" i="14" a="1"/>
  <c r="I61" i="14" s="1"/>
  <c r="B61" i="14" a="1"/>
  <c r="B61" i="14" s="1"/>
  <c r="I60" i="14" a="1"/>
  <c r="I60" i="14" s="1"/>
  <c r="B60" i="14" a="1"/>
  <c r="B60" i="14"/>
  <c r="I59" i="14" a="1"/>
  <c r="I59" i="14" s="1"/>
  <c r="B59" i="14" a="1"/>
  <c r="B59" i="14" s="1"/>
  <c r="I58" i="14" a="1"/>
  <c r="I58" i="14" s="1"/>
  <c r="B58" i="14" a="1"/>
  <c r="B58" i="14"/>
  <c r="I57" i="14" a="1"/>
  <c r="I57" i="14" s="1"/>
  <c r="B57" i="14" a="1"/>
  <c r="B57" i="14" s="1"/>
  <c r="I56" i="14" a="1"/>
  <c r="I56" i="14" s="1"/>
  <c r="B56" i="14" a="1"/>
  <c r="B56" i="14" s="1"/>
  <c r="I55" i="14" a="1"/>
  <c r="I55" i="14" s="1"/>
  <c r="B55" i="14" a="1"/>
  <c r="B55" i="14" s="1"/>
  <c r="I54" i="14" a="1"/>
  <c r="I54" i="14" s="1"/>
  <c r="B54" i="14" a="1"/>
  <c r="B54" i="14"/>
  <c r="A54" i="14" a="1"/>
  <c r="A54" i="14" s="1"/>
  <c r="I53" i="14" a="1"/>
  <c r="I53" i="14" s="1"/>
  <c r="B53" i="14" a="1"/>
  <c r="B53" i="14" s="1"/>
  <c r="I52" i="14" a="1"/>
  <c r="I52" i="14"/>
  <c r="B52" i="14" a="1"/>
  <c r="B52" i="14" s="1"/>
  <c r="I51" i="14" a="1"/>
  <c r="I51" i="14" s="1"/>
  <c r="B51" i="14" a="1"/>
  <c r="B51" i="14" s="1"/>
  <c r="I50" i="14" a="1"/>
  <c r="I50" i="14"/>
  <c r="B50" i="14" a="1"/>
  <c r="B50" i="14" s="1"/>
  <c r="I49" i="14" a="1"/>
  <c r="I49" i="14" s="1"/>
  <c r="B49" i="14" a="1"/>
  <c r="B49" i="14" s="1"/>
  <c r="A49" i="14" a="1"/>
  <c r="A49" i="14"/>
  <c r="I48" i="14" a="1"/>
  <c r="I48" i="14" s="1"/>
  <c r="B48" i="14" a="1"/>
  <c r="B48" i="14" s="1"/>
  <c r="I47" i="14" a="1"/>
  <c r="I47" i="14" s="1"/>
  <c r="B47" i="14" a="1"/>
  <c r="B47" i="14"/>
  <c r="I46" i="14" a="1"/>
  <c r="I46" i="14" s="1"/>
  <c r="B46" i="14" a="1"/>
  <c r="B46" i="14" s="1"/>
  <c r="I45" i="14" a="1"/>
  <c r="I45" i="14" s="1"/>
  <c r="B45" i="14" a="1"/>
  <c r="B45" i="14" s="1"/>
  <c r="I44" i="14" a="1"/>
  <c r="I44" i="14" s="1"/>
  <c r="B44" i="14" a="1"/>
  <c r="B44" i="14" s="1"/>
  <c r="I43" i="14" a="1"/>
  <c r="I43" i="14" s="1"/>
  <c r="B43" i="14" a="1"/>
  <c r="B43" i="14"/>
  <c r="A43" i="14" a="1"/>
  <c r="A43" i="14" s="1"/>
  <c r="I42" i="14" a="1"/>
  <c r="I42" i="14" s="1"/>
  <c r="B42" i="14" a="1"/>
  <c r="B42" i="14" s="1"/>
  <c r="I41" i="14" a="1"/>
  <c r="I41" i="14"/>
  <c r="B41" i="14" a="1"/>
  <c r="B41" i="14" s="1"/>
  <c r="I40" i="14" a="1"/>
  <c r="I40" i="14" s="1"/>
  <c r="B40" i="14" a="1"/>
  <c r="B40" i="14" s="1"/>
  <c r="I39" i="14" a="1"/>
  <c r="I39" i="14" s="1"/>
  <c r="B39" i="14" a="1"/>
  <c r="B39" i="14" s="1"/>
  <c r="I38" i="14" a="1"/>
  <c r="I38" i="14" s="1"/>
  <c r="B38" i="14" a="1"/>
  <c r="B38" i="14" s="1"/>
  <c r="I37" i="14" a="1"/>
  <c r="I37" i="14" s="1"/>
  <c r="B37" i="14" a="1"/>
  <c r="B37" i="14" s="1"/>
  <c r="A37" i="14" a="1"/>
  <c r="A37" i="14" s="1"/>
  <c r="I36" i="14" a="1"/>
  <c r="I36" i="14" s="1"/>
  <c r="B36" i="14" a="1"/>
  <c r="B36" i="14" s="1"/>
  <c r="I35" i="14" a="1"/>
  <c r="I35" i="14" s="1"/>
  <c r="B35" i="14" a="1"/>
  <c r="B35" i="14" s="1"/>
  <c r="I34" i="14" a="1"/>
  <c r="I34" i="14" s="1"/>
  <c r="B34" i="14" a="1"/>
  <c r="B34" i="14" s="1"/>
  <c r="I33" i="14" a="1"/>
  <c r="I33" i="14" s="1"/>
  <c r="B33" i="14" a="1"/>
  <c r="B33" i="14" s="1"/>
  <c r="I32" i="14" a="1"/>
  <c r="I32" i="14" s="1"/>
  <c r="B32" i="14" a="1"/>
  <c r="B32" i="14" s="1"/>
  <c r="I31" i="14" a="1"/>
  <c r="I31" i="14" s="1"/>
  <c r="B31" i="14" a="1"/>
  <c r="B31" i="14" s="1"/>
  <c r="I30" i="14" a="1"/>
  <c r="I30" i="14" s="1"/>
  <c r="B30" i="14" a="1"/>
  <c r="B30" i="14"/>
  <c r="I29" i="14" a="1"/>
  <c r="I29" i="14" s="1"/>
  <c r="B29" i="14" a="1"/>
  <c r="B29" i="14" s="1"/>
  <c r="I28" i="14" a="1"/>
  <c r="I28" i="14" s="1"/>
  <c r="B28" i="14" a="1"/>
  <c r="B28" i="14" s="1"/>
  <c r="I27" i="14" a="1"/>
  <c r="I27" i="14" s="1"/>
  <c r="B27" i="14" a="1"/>
  <c r="B27" i="14" s="1"/>
  <c r="I26" i="14" a="1"/>
  <c r="I26" i="14" s="1"/>
  <c r="B26" i="14" a="1"/>
  <c r="B26" i="14" s="1"/>
  <c r="I25" i="14" a="1"/>
  <c r="I25" i="14" s="1"/>
  <c r="B25" i="14" a="1"/>
  <c r="B25" i="14" s="1"/>
  <c r="A25" i="14" a="1"/>
  <c r="A25" i="14" s="1"/>
  <c r="A24" i="14" a="1"/>
  <c r="A24" i="14" s="1"/>
  <c r="I23" i="14" a="1"/>
  <c r="I23" i="14" s="1"/>
  <c r="B23" i="14" a="1"/>
  <c r="B23" i="14" s="1"/>
  <c r="I22" i="14" a="1"/>
  <c r="I22" i="14" s="1"/>
  <c r="B22" i="14" a="1"/>
  <c r="B22" i="14" s="1"/>
  <c r="I21" i="14" a="1"/>
  <c r="I21" i="14" s="1"/>
  <c r="B21" i="14" a="1"/>
  <c r="B21" i="14" s="1"/>
  <c r="I20" i="14" a="1"/>
  <c r="I20" i="14" s="1"/>
  <c r="B20" i="14" a="1"/>
  <c r="B20" i="14" s="1"/>
  <c r="I19" i="14" a="1"/>
  <c r="I19" i="14" s="1"/>
  <c r="B19" i="14" a="1"/>
  <c r="B19" i="14" s="1"/>
  <c r="I18" i="14" a="1"/>
  <c r="I18" i="14" s="1"/>
  <c r="B18" i="14" a="1"/>
  <c r="B18" i="14" s="1"/>
  <c r="I17" i="14" a="1"/>
  <c r="I17" i="14" s="1"/>
  <c r="B17" i="14" a="1"/>
  <c r="B17" i="14" s="1"/>
  <c r="I16" i="14" a="1"/>
  <c r="I16" i="14" s="1"/>
  <c r="B16" i="14" a="1"/>
  <c r="B16" i="14" s="1"/>
  <c r="A16" i="14" a="1"/>
  <c r="A16" i="14" s="1"/>
  <c r="I15" i="14" a="1"/>
  <c r="I15" i="14" s="1"/>
  <c r="B15" i="14" a="1"/>
  <c r="B15" i="14" s="1"/>
  <c r="I14" i="14" a="1"/>
  <c r="I14" i="14" s="1"/>
  <c r="B14" i="14" a="1"/>
  <c r="B14" i="14" s="1"/>
  <c r="I13" i="14" a="1"/>
  <c r="I13" i="14" s="1"/>
  <c r="B13" i="14" a="1"/>
  <c r="B13" i="14" s="1"/>
  <c r="I12" i="14" a="1"/>
  <c r="I12" i="14" s="1"/>
  <c r="B12" i="14" a="1"/>
  <c r="B12" i="14" s="1"/>
  <c r="I11" i="14" a="1"/>
  <c r="I11" i="14" s="1"/>
  <c r="B11" i="14" a="1"/>
  <c r="B11" i="14" s="1"/>
  <c r="I10" i="14" a="1"/>
  <c r="I10" i="14" s="1"/>
  <c r="B10" i="14" a="1"/>
  <c r="B10" i="14" s="1"/>
  <c r="I9" i="14" a="1"/>
  <c r="I9" i="14" s="1"/>
  <c r="B9" i="14" a="1"/>
  <c r="B9" i="14" s="1"/>
  <c r="I8" i="14" a="1"/>
  <c r="I8" i="14" s="1"/>
  <c r="B8" i="14" a="1"/>
  <c r="B8" i="14" s="1"/>
  <c r="I7" i="14" a="1"/>
  <c r="I7" i="14" s="1"/>
  <c r="B7" i="14" a="1"/>
  <c r="B7" i="14" s="1"/>
  <c r="I6" i="14" a="1"/>
  <c r="I6" i="14" s="1"/>
  <c r="B6" i="14" a="1"/>
  <c r="B6" i="14" s="1"/>
  <c r="I5" i="14" a="1"/>
  <c r="I5" i="14" s="1"/>
  <c r="B5" i="14" a="1"/>
  <c r="B5" i="14" s="1"/>
  <c r="I4" i="14" a="1"/>
  <c r="I4" i="14" s="1"/>
  <c r="B4" i="14" a="1"/>
  <c r="B4" i="14" s="1"/>
  <c r="I3" i="14" a="1"/>
  <c r="I3" i="14" s="1"/>
  <c r="B3" i="14" a="1"/>
  <c r="B3" i="14" s="1"/>
  <c r="I2" i="14" a="1"/>
  <c r="I2" i="14" s="1"/>
  <c r="B2" i="14" a="1"/>
  <c r="B2" i="14" s="1"/>
  <c r="A2" i="14" a="1"/>
  <c r="A2" i="14" s="1"/>
  <c r="K1" i="14" a="1"/>
  <c r="K1" i="14" s="1"/>
  <c r="J1" i="14" a="1"/>
  <c r="J1" i="14" s="1"/>
  <c r="I1" i="14" a="1"/>
  <c r="I1" i="14" s="1"/>
  <c r="A1" i="14" a="1"/>
  <c r="A1" i="14" s="1"/>
  <c r="G6" i="33"/>
  <c r="G5" i="33"/>
  <c r="G4" i="33"/>
  <c r="G3" i="33"/>
  <c r="J2" i="33" a="1"/>
  <c r="J2" i="33" s="1"/>
  <c r="H2" i="33" s="1"/>
  <c r="H1" i="33" s="1"/>
  <c r="A7" i="2" a="1"/>
  <c r="A7" i="2" s="1"/>
  <c r="F5" i="27"/>
  <c r="E5" i="27" a="1"/>
  <c r="E5" i="27" s="1"/>
  <c r="D5" i="2" s="1"/>
  <c r="L2" i="27"/>
  <c r="J6" i="33" l="1"/>
  <c r="J4" i="33"/>
  <c r="J3" i="33"/>
  <c r="J5" i="33"/>
  <c r="E21" i="20"/>
  <c r="B21" i="20" s="1"/>
  <c r="E12" i="20"/>
  <c r="B12" i="20" s="1"/>
  <c r="E30" i="20"/>
  <c r="B30" i="20" s="1"/>
  <c r="E28" i="20"/>
  <c r="B28" i="20" s="1"/>
  <c r="E24" i="20"/>
  <c r="B24" i="20" s="1"/>
  <c r="E19" i="20"/>
  <c r="B19" i="20" s="1"/>
  <c r="E17" i="20"/>
  <c r="B17" i="20" s="1"/>
  <c r="E15" i="20"/>
  <c r="B15" i="20" s="1"/>
  <c r="E10" i="20"/>
  <c r="B10" i="20" s="1"/>
  <c r="E8" i="20"/>
  <c r="B8" i="20" s="1"/>
  <c r="E5" i="20"/>
  <c r="B5" i="20" s="1"/>
  <c r="E3" i="20"/>
  <c r="B3" i="20" s="1"/>
  <c r="E22" i="20"/>
  <c r="B22" i="20" s="1"/>
  <c r="E13" i="20"/>
  <c r="B13" i="20" s="1"/>
  <c r="E27" i="20"/>
  <c r="B27" i="20" s="1"/>
  <c r="E25" i="20"/>
  <c r="B25" i="20" s="1"/>
  <c r="E16" i="20"/>
  <c r="B16" i="20" s="1"/>
  <c r="E6" i="20"/>
  <c r="B6" i="20" s="1"/>
  <c r="E20" i="20"/>
  <c r="E11" i="20"/>
  <c r="E29" i="20"/>
  <c r="B29" i="20" s="1"/>
  <c r="E23" i="20"/>
  <c r="E14" i="20"/>
  <c r="E4" i="20"/>
  <c r="B4" i="20" s="1"/>
  <c r="E18" i="20"/>
  <c r="B18" i="20" s="1"/>
  <c r="E9" i="20"/>
  <c r="B9" i="20" s="1"/>
  <c r="F21" i="20"/>
  <c r="C21" i="20" s="1"/>
  <c r="F12" i="20"/>
  <c r="C12" i="20" s="1"/>
  <c r="F25" i="20"/>
  <c r="C25" i="20" s="1"/>
  <c r="F23" i="20"/>
  <c r="F18" i="20"/>
  <c r="C18" i="20" s="1"/>
  <c r="F16" i="20"/>
  <c r="C16" i="20" s="1"/>
  <c r="F14" i="20"/>
  <c r="F9" i="20"/>
  <c r="C9" i="20" s="1"/>
  <c r="F6" i="20"/>
  <c r="C6" i="20" s="1"/>
  <c r="F4" i="20"/>
  <c r="C4" i="20" s="1"/>
  <c r="F17" i="20"/>
  <c r="C17" i="20" s="1"/>
  <c r="F8" i="20"/>
  <c r="C8" i="20" s="1"/>
  <c r="F3" i="20"/>
  <c r="C3" i="20" s="1"/>
  <c r="F22" i="20"/>
  <c r="C22" i="20" s="1"/>
  <c r="F13" i="20"/>
  <c r="C13" i="20" s="1"/>
  <c r="F20" i="20"/>
  <c r="F11" i="20"/>
  <c r="F19" i="20"/>
  <c r="C19" i="20" s="1"/>
  <c r="F10" i="20"/>
  <c r="C10" i="20" s="1"/>
  <c r="F15" i="20"/>
  <c r="C15" i="20" s="1"/>
  <c r="F24" i="20"/>
  <c r="C24" i="20" s="1"/>
  <c r="F5" i="20"/>
  <c r="C5" i="20" s="1"/>
  <c r="E19" i="24"/>
  <c r="B19" i="24" s="1"/>
  <c r="E17" i="24"/>
  <c r="B17" i="24" s="1"/>
  <c r="E15" i="24"/>
  <c r="B15" i="24" s="1"/>
  <c r="E10" i="24"/>
  <c r="E5" i="24"/>
  <c r="B5" i="24" s="1"/>
  <c r="E3" i="24"/>
  <c r="B3" i="24" s="1"/>
  <c r="E12" i="24"/>
  <c r="E9" i="24"/>
  <c r="B9" i="24" s="1"/>
  <c r="E7" i="24"/>
  <c r="E13" i="24"/>
  <c r="B13" i="24" s="1"/>
  <c r="E16" i="24"/>
  <c r="B16" i="24" s="1"/>
  <c r="E14" i="24"/>
  <c r="E6" i="24"/>
  <c r="B6" i="24" s="1"/>
  <c r="E8" i="24"/>
  <c r="B8" i="24" s="1"/>
  <c r="E4" i="24"/>
  <c r="B4" i="24" s="1"/>
  <c r="E18" i="24"/>
  <c r="B18" i="24" s="1"/>
  <c r="E11" i="24"/>
  <c r="B11" i="24" s="1"/>
  <c r="F27" i="20"/>
  <c r="C27" i="20" s="1"/>
  <c r="F29" i="20"/>
  <c r="C29" i="20" s="1"/>
  <c r="F12" i="24"/>
  <c r="F9" i="24"/>
  <c r="C9" i="24" s="1"/>
  <c r="F19" i="24"/>
  <c r="C19" i="24" s="1"/>
  <c r="F17" i="24"/>
  <c r="C17" i="24" s="1"/>
  <c r="F13" i="24"/>
  <c r="C13" i="24" s="1"/>
  <c r="F16" i="24"/>
  <c r="C16" i="24" s="1"/>
  <c r="F8" i="24"/>
  <c r="C8" i="24" s="1"/>
  <c r="F5" i="24"/>
  <c r="C5" i="24" s="1"/>
  <c r="F10" i="24"/>
  <c r="F3" i="24"/>
  <c r="C3" i="24" s="1"/>
  <c r="F15" i="24"/>
  <c r="C15" i="24" s="1"/>
  <c r="F7" i="24"/>
  <c r="F14" i="24"/>
  <c r="F11" i="24"/>
  <c r="C11" i="24" s="1"/>
  <c r="F4" i="24"/>
  <c r="C4" i="24" s="1"/>
  <c r="F18" i="24"/>
  <c r="C18" i="24" s="1"/>
  <c r="F6" i="24"/>
  <c r="C6" i="24" s="1"/>
  <c r="B2" i="25" a="1"/>
  <c r="H74" i="21" a="1"/>
  <c r="D70" i="21" a="1"/>
  <c r="G65" i="21" a="1"/>
  <c r="L77" i="21" a="1"/>
  <c r="F73" i="21" a="1"/>
  <c r="I68" i="21" a="1"/>
  <c r="E64" i="21" a="1"/>
  <c r="G56" i="21" a="1"/>
  <c r="F50" i="21" a="1"/>
  <c r="E41" i="21" a="1"/>
  <c r="D32" i="21" a="1"/>
  <c r="L21" i="21" a="1"/>
  <c r="I12" i="21" a="1"/>
  <c r="H3" i="21" a="1"/>
  <c r="F70" i="21" a="1"/>
  <c r="L60" i="21" a="1"/>
  <c r="F46" i="21" a="1"/>
  <c r="E37" i="21" a="1"/>
  <c r="D28" i="21" a="1"/>
  <c r="L17" i="21" a="1"/>
  <c r="I8" i="21" a="1"/>
  <c r="G62" i="21" a="1"/>
  <c r="G55" i="21" a="1"/>
  <c r="G49" i="21" a="1"/>
  <c r="F40" i="21" a="1"/>
  <c r="E31" i="21" a="1"/>
  <c r="D21" i="21" a="1"/>
  <c r="L11" i="21" a="1"/>
  <c r="H2" i="21" a="1"/>
  <c r="H56" i="21" a="1"/>
  <c r="H68" i="21" a="1"/>
  <c r="E44" i="21" a="1"/>
  <c r="H27" i="21" a="1"/>
  <c r="E16" i="21" a="1"/>
  <c r="F75" i="21" a="1"/>
  <c r="I55" i="21" a="1"/>
  <c r="D42" i="21" a="1"/>
  <c r="G28" i="21" a="1"/>
  <c r="L10" i="21" a="1"/>
  <c r="I74" i="21" a="1"/>
  <c r="G51" i="21" a="1"/>
  <c r="I34" i="21" a="1"/>
  <c r="D18" i="21" a="1"/>
  <c r="G6" i="21" a="1"/>
  <c r="I53" i="21" a="1"/>
  <c r="H37" i="21" a="1"/>
  <c r="D20" i="21" a="1"/>
  <c r="H76" i="21" a="1"/>
  <c r="E55" i="21" a="1"/>
  <c r="H38" i="21" a="1"/>
  <c r="D24" i="21" a="1"/>
  <c r="E7" i="21" a="1"/>
  <c r="D58" i="21" a="1"/>
  <c r="H42" i="21" a="1"/>
  <c r="D29" i="21" a="1"/>
  <c r="F12" i="21" a="1"/>
  <c r="E59" i="21" a="1"/>
  <c r="F37" i="21" a="1"/>
  <c r="I24" i="21" a="1"/>
  <c r="D9" i="21" a="1"/>
  <c r="I50" i="21" a="1"/>
  <c r="D37" i="21" a="1"/>
  <c r="F20" i="21" a="1"/>
  <c r="I3" i="21" a="1"/>
  <c r="E5" i="21" a="1"/>
  <c r="F55" i="23" a="1"/>
  <c r="E47" i="23" a="1"/>
  <c r="F34" i="23" a="1"/>
  <c r="D27" i="23" a="1"/>
  <c r="G20" i="23" a="1"/>
  <c r="F48" i="23" a="1"/>
  <c r="I34" i="23" a="1"/>
  <c r="D18" i="23" a="1"/>
  <c r="I39" i="23" a="1"/>
  <c r="F23" i="23" a="1"/>
  <c r="D13" i="23" a="1"/>
  <c r="G6" i="23" a="1"/>
  <c r="E51" i="23" a="1"/>
  <c r="G36" i="23" a="1"/>
  <c r="E24" i="23" a="1"/>
  <c r="F46" i="23" a="1"/>
  <c r="D30" i="23" a="1"/>
  <c r="G15" i="23" a="1"/>
  <c r="E9" i="23" a="1"/>
  <c r="G2" i="23" a="1"/>
  <c r="E20" i="23" a="1"/>
  <c r="D7" i="23" a="1"/>
  <c r="D35" i="23" a="1"/>
  <c r="I42" i="23" a="1"/>
  <c r="I12" i="23" a="1"/>
  <c r="I47" i="23" a="1"/>
  <c r="E53" i="23" a="1"/>
  <c r="E36" i="23" a="1"/>
  <c r="G48" i="23" a="1"/>
  <c r="E15" i="23" a="1"/>
  <c r="F10" i="23" a="1"/>
  <c r="D3" i="23" a="1"/>
  <c r="G12" i="23" a="1"/>
  <c r="D51" i="23" a="1"/>
  <c r="J124" i="22" a="1"/>
  <c r="G118" i="22" a="1"/>
  <c r="E127" i="22" a="1"/>
  <c r="H120" i="22" a="1"/>
  <c r="H101" i="22" a="1"/>
  <c r="J88" i="22" a="1"/>
  <c r="E76" i="22" a="1"/>
  <c r="H126" i="22" a="1"/>
  <c r="H115" i="22" a="1"/>
  <c r="G103" i="22" a="1"/>
  <c r="H90" i="22" a="1"/>
  <c r="J77" i="22" a="1"/>
  <c r="E65" i="22" a="1"/>
  <c r="E106" i="22" a="1"/>
  <c r="F93" i="22" a="1"/>
  <c r="G80" i="22" a="1"/>
  <c r="H67" i="22" a="1"/>
  <c r="E119" i="22" a="1"/>
  <c r="F108" i="22" a="1"/>
  <c r="G95" i="22" a="1"/>
  <c r="H82" i="22" a="1"/>
  <c r="J69" i="22" a="1"/>
  <c r="H118" i="22" a="1"/>
  <c r="J95" i="22" a="1"/>
  <c r="F70" i="22" a="1"/>
  <c r="G55" i="22" a="1"/>
  <c r="H42" i="22" a="1"/>
  <c r="J29" i="22" a="1"/>
  <c r="E17" i="22" a="1"/>
  <c r="G8" i="22" a="1"/>
  <c r="F112" i="22" a="1"/>
  <c r="H86" i="22" a="1"/>
  <c r="J59" i="22" a="1"/>
  <c r="E47" i="22" a="1"/>
  <c r="F34" i="22" a="1"/>
  <c r="G21" i="22" a="1"/>
  <c r="E121" i="22" a="1"/>
  <c r="F99" i="22" a="1"/>
  <c r="H73" i="22" a="1"/>
  <c r="E57" i="22" a="1"/>
  <c r="F44" i="22" a="1"/>
  <c r="G31" i="22" a="1"/>
  <c r="H18" i="22" a="1"/>
  <c r="E9" i="22" a="1"/>
  <c r="G2" i="22" a="1"/>
  <c r="G96" i="22" a="1"/>
  <c r="J70" i="22" a="1"/>
  <c r="E50" i="22" a="1"/>
  <c r="F37" i="22" a="1"/>
  <c r="G24" i="22" a="1"/>
  <c r="H104" i="22" a="1"/>
  <c r="H61" i="22" a="1"/>
  <c r="J35" i="22" a="1"/>
  <c r="G115" i="22" a="1"/>
  <c r="J63" i="22" a="1"/>
  <c r="F41" i="22" a="1"/>
  <c r="H15" i="22" a="1"/>
  <c r="F2" i="22" a="1"/>
  <c r="E71" i="22" a="1"/>
  <c r="G37" i="22" a="1"/>
  <c r="G109" i="22" a="1"/>
  <c r="G62" i="22" a="1"/>
  <c r="F40" i="22" a="1"/>
  <c r="H14" i="22" a="1"/>
  <c r="F51" i="22" a="1"/>
  <c r="J4" i="22" a="1"/>
  <c r="G47" i="22" a="1"/>
  <c r="H4" i="22" a="1"/>
  <c r="G46" i="22" a="1"/>
  <c r="J3" i="22" a="1"/>
  <c r="H38" i="22" a="1"/>
  <c r="E73" i="22" a="1"/>
  <c r="F20" i="22" a="1"/>
  <c r="E80" i="22" a="1"/>
  <c r="H23" i="22" a="1"/>
  <c r="J92" i="22" a="1"/>
  <c r="E30" i="22" a="1"/>
  <c r="J91" i="22" a="1"/>
  <c r="G18" i="22" a="1"/>
  <c r="C76" i="25" a="1"/>
  <c r="G70" i="25" a="1"/>
  <c r="E65" i="25" a="1"/>
  <c r="G78" i="25" a="1"/>
  <c r="F72" i="25" a="1"/>
  <c r="D67" i="25" a="1"/>
  <c r="F75" i="25" a="1"/>
  <c r="I58" i="25" a="1"/>
  <c r="D48" i="25" a="1"/>
  <c r="F37" i="25" a="1"/>
  <c r="I26" i="25" a="1"/>
  <c r="C73" i="25" a="1"/>
  <c r="E56" i="25" a="1"/>
  <c r="G45" i="25" a="1"/>
  <c r="C35" i="25" a="1"/>
  <c r="E24" i="25" a="1"/>
  <c r="G54" i="25" a="1"/>
  <c r="F43" i="25" a="1"/>
  <c r="D27" i="25" a="1"/>
  <c r="D14" i="25" a="1"/>
  <c r="I62" i="25" a="1"/>
  <c r="F50" i="25" a="1"/>
  <c r="E35" i="25" a="1"/>
  <c r="D22" i="25" a="1"/>
  <c r="E13" i="25" a="1"/>
  <c r="D7" i="25" a="1"/>
  <c r="I77" i="25" a="1"/>
  <c r="E52" i="25" a="1"/>
  <c r="D40" i="25" a="1"/>
  <c r="C26" i="25" a="1"/>
  <c r="F12" i="25" a="1"/>
  <c r="D59" i="25" a="1"/>
  <c r="E64" i="25" a="1"/>
  <c r="G51" i="25" a="1"/>
  <c r="F38" i="25" a="1"/>
  <c r="F22" i="25" a="1"/>
  <c r="F13" i="25" a="1"/>
  <c r="E7" i="25" a="1"/>
  <c r="C79" i="25" a="1"/>
  <c r="D21" i="25" a="1"/>
  <c r="C9" i="25" a="1"/>
  <c r="D53" i="25" a="1"/>
  <c r="C21" i="25" a="1"/>
  <c r="I44" i="25" a="1"/>
  <c r="I20" i="25" a="1"/>
  <c r="F7" i="25" a="1"/>
  <c r="E59" i="25" a="1"/>
  <c r="F29" i="25" a="1"/>
  <c r="C61" i="25" a="1"/>
  <c r="F67" i="25" a="1"/>
  <c r="G5" i="25" a="1"/>
  <c r="I13" i="25" a="1"/>
  <c r="G31" i="25" a="1"/>
  <c r="F2" i="25" a="1"/>
  <c r="E70" i="25" a="1"/>
  <c r="I6" i="25" a="1"/>
  <c r="E12" i="25" a="1"/>
  <c r="C42" i="25" a="1"/>
  <c r="E38" i="23" a="1"/>
  <c r="J121" i="22" a="1"/>
  <c r="F73" i="22" a="1"/>
  <c r="H88" i="22" a="1"/>
  <c r="J115" i="22" a="1"/>
  <c r="F65" i="22" a="1"/>
  <c r="E63" i="22" a="1"/>
  <c r="F25" i="22" a="1"/>
  <c r="H75" i="22" a="1"/>
  <c r="H29" i="22" a="1"/>
  <c r="J93" i="22" a="1"/>
  <c r="H39" i="22" a="1"/>
  <c r="H6" i="22" a="1"/>
  <c r="B2" i="23" a="1"/>
  <c r="D74" i="21" a="1"/>
  <c r="G69" i="21" a="1"/>
  <c r="L64" i="21" a="1"/>
  <c r="F77" i="21" a="1"/>
  <c r="I72" i="21" a="1"/>
  <c r="E68" i="21" a="1"/>
  <c r="H63" i="21" a="1"/>
  <c r="H55" i="21" a="1"/>
  <c r="D49" i="21" a="1"/>
  <c r="L39" i="21" a="1"/>
  <c r="I30" i="21" a="1"/>
  <c r="H20" i="21" a="1"/>
  <c r="G11" i="21" a="1"/>
  <c r="E2" i="21" a="1"/>
  <c r="E69" i="21" a="1"/>
  <c r="H58" i="21" a="1"/>
  <c r="D45" i="21" a="1"/>
  <c r="L35" i="21" a="1"/>
  <c r="I26" i="21" a="1"/>
  <c r="H16" i="21" a="1"/>
  <c r="G7" i="21" a="1"/>
  <c r="I60" i="21" a="1"/>
  <c r="I54" i="21" a="1"/>
  <c r="E48" i="21" a="1"/>
  <c r="D39" i="21" a="1"/>
  <c r="L29" i="21" a="1"/>
  <c r="I19" i="21" a="1"/>
  <c r="H10" i="21" a="1"/>
  <c r="E62" i="21" a="1"/>
  <c r="L55" i="21" a="1"/>
  <c r="F66" i="21" a="1"/>
  <c r="F43" i="21" a="1"/>
  <c r="G26" i="21" a="1"/>
  <c r="D15" i="21" a="1"/>
  <c r="D73" i="21" a="1"/>
  <c r="L52" i="21" a="1"/>
  <c r="L40" i="21" a="1"/>
  <c r="F23" i="21" a="1"/>
  <c r="I9" i="21" a="1"/>
  <c r="G72" i="21" a="1"/>
  <c r="E47" i="21" a="1"/>
  <c r="H33" i="21" a="1"/>
  <c r="L16" i="21" a="1"/>
  <c r="F5" i="21" a="1"/>
  <c r="D50" i="21" a="1"/>
  <c r="G33" i="21" a="1"/>
  <c r="L18" i="21" a="1"/>
  <c r="F74" i="21" a="1"/>
  <c r="F52" i="21" a="1"/>
  <c r="G37" i="21" a="1"/>
  <c r="L22" i="21" a="1"/>
  <c r="G76" i="21" a="1"/>
  <c r="H53" i="21" a="1"/>
  <c r="G41" i="21" a="1"/>
  <c r="L27" i="21" a="1"/>
  <c r="E11" i="21" a="1"/>
  <c r="H54" i="21" a="1"/>
  <c r="E36" i="21" a="1"/>
  <c r="H23" i="21" a="1"/>
  <c r="F62" i="21" a="1"/>
  <c r="I49" i="21" a="1"/>
  <c r="D34" i="21" a="1"/>
  <c r="G19" i="21" a="1"/>
  <c r="G2" i="21" a="1"/>
  <c r="D5" i="21" a="1"/>
  <c r="F54" i="23" a="1"/>
  <c r="F45" i="23" a="1"/>
  <c r="G32" i="23" a="1"/>
  <c r="E26" i="23" a="1"/>
  <c r="I19" i="23" a="1"/>
  <c r="F47" i="23" a="1"/>
  <c r="I33" i="23" a="1"/>
  <c r="I53" i="23" a="1"/>
  <c r="I38" i="23" a="1"/>
  <c r="G21" i="23" a="1"/>
  <c r="E12" i="23" a="1"/>
  <c r="I5" i="23" a="1"/>
  <c r="E50" i="23" a="1"/>
  <c r="G35" i="23" a="1"/>
  <c r="F22" i="23" a="1"/>
  <c r="E43" i="23" a="1"/>
  <c r="E28" i="23" a="1"/>
  <c r="I14" i="23" a="1"/>
  <c r="F8" i="23" a="1"/>
  <c r="E54" i="23" a="1"/>
  <c r="F18" i="23" a="1"/>
  <c r="F5" i="23" a="1"/>
  <c r="D33" i="23" a="1"/>
  <c r="G40" i="23" a="1"/>
  <c r="E11" i="23" a="1"/>
  <c r="I45" i="23" a="1"/>
  <c r="I48" i="23" a="1"/>
  <c r="F28" i="23" a="1"/>
  <c r="F44" i="23" a="1"/>
  <c r="D12" i="23" a="1"/>
  <c r="D4" i="23" a="1"/>
  <c r="E55" i="23" a="1"/>
  <c r="E6" i="23" a="1"/>
  <c r="E7" i="23" a="1"/>
  <c r="E124" i="22" a="1"/>
  <c r="H117" i="22" a="1"/>
  <c r="F126" i="22" a="1"/>
  <c r="H112" i="22" a="1"/>
  <c r="J99" i="22" a="1"/>
  <c r="E87" i="22" a="1"/>
  <c r="F74" i="22" a="1"/>
  <c r="E125" i="22" a="1"/>
  <c r="H114" i="22" a="1"/>
  <c r="G102" i="22" a="1"/>
  <c r="H89" i="22" a="1"/>
  <c r="J76" i="22" a="1"/>
  <c r="E64" i="22" a="1"/>
  <c r="F104" i="22" a="1"/>
  <c r="G91" i="22" a="1"/>
  <c r="H78" i="22" a="1"/>
  <c r="J65" i="22" a="1"/>
  <c r="E118" i="22" a="1"/>
  <c r="F107" i="22" a="1"/>
  <c r="G94" i="22" a="1"/>
  <c r="H81" i="22" a="1"/>
  <c r="J68" i="22" a="1"/>
  <c r="G116" i="22" a="1"/>
  <c r="E94" i="22" a="1"/>
  <c r="G68" i="22" a="1"/>
  <c r="G54" i="22" a="1"/>
  <c r="H41" i="22" a="1"/>
  <c r="J28" i="22" a="1"/>
  <c r="E16" i="22" a="1"/>
  <c r="H7" i="22" a="1"/>
  <c r="J104" i="22" a="1"/>
  <c r="F79" i="22" a="1"/>
  <c r="E58" i="22" a="1"/>
  <c r="F45" i="22" a="1"/>
  <c r="G32" i="22" a="1"/>
  <c r="H19" i="22" a="1"/>
  <c r="F118" i="22" a="1"/>
  <c r="G97" i="22" a="1"/>
  <c r="J71" i="22" a="1"/>
  <c r="E56" i="22" a="1"/>
  <c r="F43" i="22" a="1"/>
  <c r="G30" i="22" a="1"/>
  <c r="H17" i="22" a="1"/>
  <c r="F8" i="22" a="1"/>
  <c r="G119" i="22" a="1"/>
  <c r="H94" i="22" a="1"/>
  <c r="E69" i="22" a="1"/>
  <c r="F48" i="22" a="1"/>
  <c r="G35" i="22" a="1"/>
  <c r="H22" i="22" a="1"/>
  <c r="E101" i="22" a="1"/>
  <c r="H59" i="22" a="1"/>
  <c r="E34" i="22" a="1"/>
  <c r="G111" i="22" a="1"/>
  <c r="G61" i="22" a="1"/>
  <c r="G39" i="22" a="1"/>
  <c r="J13" i="22" a="1"/>
  <c r="H119" i="22" a="1"/>
  <c r="G67" i="22" a="1"/>
  <c r="H35" i="22" a="1"/>
  <c r="J105" i="22" a="1"/>
  <c r="G58" i="22" a="1"/>
  <c r="J32" i="22" a="1"/>
  <c r="J122" i="22" a="1"/>
  <c r="H47" i="22" a="1"/>
  <c r="H122" i="22" a="1"/>
  <c r="E40" i="22" a="1"/>
  <c r="J103" i="22" a="1"/>
  <c r="J42" i="22" a="1"/>
  <c r="J102" i="22" a="1"/>
  <c r="F31" i="22" a="1"/>
  <c r="H65" i="22" a="1"/>
  <c r="J12" i="22" a="1"/>
  <c r="G65" i="22" a="1"/>
  <c r="H12" i="22" a="1"/>
  <c r="F78" i="22" a="1"/>
  <c r="E19" i="22" a="1"/>
  <c r="F77" i="22" a="1"/>
  <c r="J14" i="22" a="1"/>
  <c r="E75" i="25" a="1"/>
  <c r="C70" i="25" a="1"/>
  <c r="G64" i="25" a="1"/>
  <c r="C78" i="25" a="1"/>
  <c r="I71" i="25" a="1"/>
  <c r="F66" i="25" a="1"/>
  <c r="E74" i="25" a="1"/>
  <c r="E57" i="25" a="1"/>
  <c r="G46" i="25" a="1"/>
  <c r="C36" i="25" a="1"/>
  <c r="E25" i="25" a="1"/>
  <c r="I68" i="25" a="1"/>
  <c r="I54" i="25" a="1"/>
  <c r="D44" i="25" a="1"/>
  <c r="F33" i="25" a="1"/>
  <c r="I79" i="25" a="1"/>
  <c r="G53" i="25" a="1"/>
  <c r="F41" i="25" a="1"/>
  <c r="D25" i="25" a="1"/>
  <c r="G12" i="25" a="1"/>
  <c r="G60" i="25" a="1"/>
  <c r="F47" i="25" a="1"/>
  <c r="D34" i="25" a="1"/>
  <c r="E21" i="25" a="1"/>
  <c r="I11" i="25" a="1"/>
  <c r="F6" i="25" a="1"/>
  <c r="C71" i="25" a="1"/>
  <c r="E50" i="25" a="1"/>
  <c r="D39" i="25" a="1"/>
  <c r="C24" i="25" a="1"/>
  <c r="G79" i="25" a="1"/>
  <c r="D57" i="25" a="1"/>
  <c r="C63" i="25" a="1"/>
  <c r="G48" i="25" a="1"/>
  <c r="F35" i="25" a="1"/>
  <c r="F21" i="25" a="1"/>
  <c r="C12" i="25" a="1"/>
  <c r="G6" i="25" a="1"/>
  <c r="I53" i="25" a="1"/>
  <c r="E19" i="25" a="1"/>
  <c r="G7" i="25" a="1"/>
  <c r="I50" i="25" a="1"/>
  <c r="C13" i="25" a="1"/>
  <c r="I40" i="25" a="1"/>
  <c r="D19" i="25" a="1"/>
  <c r="D6" i="25" a="1"/>
  <c r="C54" i="25" a="1"/>
  <c r="F27" i="25" a="1"/>
  <c r="E55" i="25" a="1"/>
  <c r="I49" i="25" a="1"/>
  <c r="C3" i="25" a="1"/>
  <c r="G73" i="25" a="1"/>
  <c r="G27" i="25" a="1"/>
  <c r="G71" i="25" a="1"/>
  <c r="E62" i="25" a="1"/>
  <c r="D4" i="25" a="1"/>
  <c r="I33" i="25" a="1"/>
  <c r="C38" i="25" a="1"/>
  <c r="F38" i="23" a="1"/>
  <c r="H111" i="22" a="1"/>
  <c r="J119" i="22" a="1"/>
  <c r="J75" i="22" a="1"/>
  <c r="H103" i="22" a="1"/>
  <c r="G110" i="22" a="1"/>
  <c r="J50" i="22" a="1"/>
  <c r="G12" i="22" a="1"/>
  <c r="F55" i="22" a="1"/>
  <c r="J16" i="22" a="1"/>
  <c r="F68" i="22" a="1"/>
  <c r="J26" i="22" a="1"/>
  <c r="B2" i="22" a="1"/>
  <c r="G73" i="21" a="1"/>
  <c r="L68" i="21" a="1"/>
  <c r="F64" i="21" a="1"/>
  <c r="I76" i="21" a="1"/>
  <c r="E72" i="21" a="1"/>
  <c r="H67" i="21" a="1"/>
  <c r="D61" i="21" a="1"/>
  <c r="L54" i="21" a="1"/>
  <c r="F48" i="21" a="1"/>
  <c r="E39" i="21" a="1"/>
  <c r="D30" i="21" a="1"/>
  <c r="L19" i="21" a="1"/>
  <c r="I10" i="21" a="1"/>
  <c r="E77" i="21" a="1"/>
  <c r="D68" i="21" a="1"/>
  <c r="F56" i="21" a="1"/>
  <c r="F44" i="21" a="1"/>
  <c r="E35" i="21" a="1"/>
  <c r="D26" i="21" a="1"/>
  <c r="L15" i="21" a="1"/>
  <c r="I6" i="21" a="1"/>
  <c r="D60" i="21" a="1"/>
  <c r="L53" i="21" a="1"/>
  <c r="L46" i="21" a="1"/>
  <c r="I37" i="21" a="1"/>
  <c r="H28" i="21" a="1"/>
  <c r="G18" i="21" a="1"/>
  <c r="F9" i="21" a="1"/>
  <c r="E61" i="21" a="1"/>
  <c r="D55" i="21" a="1"/>
  <c r="D64" i="21" a="1"/>
  <c r="E42" i="21" a="1"/>
  <c r="H24" i="21" a="1"/>
  <c r="L8" i="21" a="1"/>
  <c r="I70" i="21" a="1"/>
  <c r="G50" i="21" a="1"/>
  <c r="D40" i="21" a="1"/>
  <c r="E22" i="21" a="1"/>
  <c r="H8" i="21" a="1"/>
  <c r="E70" i="21" a="1"/>
  <c r="D46" i="21" a="1"/>
  <c r="G32" i="21" a="1"/>
  <c r="I15" i="21" a="1"/>
  <c r="F63" i="21" a="1"/>
  <c r="E49" i="21" a="1"/>
  <c r="F32" i="21" a="1"/>
  <c r="I17" i="21" a="1"/>
  <c r="D72" i="21" a="1"/>
  <c r="F51" i="21" a="1"/>
  <c r="F36" i="21" a="1"/>
  <c r="I18" i="21" a="1"/>
  <c r="E74" i="21" a="1"/>
  <c r="E52" i="21" a="1"/>
  <c r="H40" i="21" a="1"/>
  <c r="L23" i="21" a="1"/>
  <c r="L75" i="21" a="1"/>
  <c r="G53" i="21" a="1"/>
  <c r="D35" i="21" a="1"/>
  <c r="G17" i="21" a="1"/>
  <c r="H60" i="21" a="1"/>
  <c r="H48" i="21" a="1"/>
  <c r="L32" i="21" a="1"/>
  <c r="F18" i="21" a="1"/>
  <c r="F10" i="21" a="1"/>
  <c r="D3" i="21" a="1"/>
  <c r="G52" i="23" a="1"/>
  <c r="G43" i="23" a="1"/>
  <c r="I31" i="23" a="1"/>
  <c r="F25" i="23" a="1"/>
  <c r="D19" i="23" a="1"/>
  <c r="E46" i="23" a="1"/>
  <c r="I30" i="23" a="1"/>
  <c r="F52" i="23" a="1"/>
  <c r="I37" i="23" a="1"/>
  <c r="I18" i="23" a="1"/>
  <c r="F11" i="23" a="1"/>
  <c r="D5" i="23" a="1"/>
  <c r="E49" i="23" a="1"/>
  <c r="G34" i="23" a="1"/>
  <c r="G19" i="23" a="1"/>
  <c r="E42" i="23" a="1"/>
  <c r="F26" i="23" a="1"/>
  <c r="D14" i="23" a="1"/>
  <c r="G7" i="23" a="1"/>
  <c r="I49" i="23" a="1"/>
  <c r="G16" i="23" a="1"/>
  <c r="I3" i="23" a="1"/>
  <c r="E29" i="23" a="1"/>
  <c r="G38" i="23" a="1"/>
  <c r="G9" i="23" a="1"/>
  <c r="F37" i="23" a="1"/>
  <c r="F36" i="23" a="1"/>
  <c r="I24" i="23" a="1"/>
  <c r="D36" i="23" a="1"/>
  <c r="I8" i="23" a="1"/>
  <c r="I46" i="23" a="1"/>
  <c r="G46" i="23" a="1"/>
  <c r="F19" i="23" a="1"/>
  <c r="I43" i="23" a="1"/>
  <c r="F123" i="22" a="1"/>
  <c r="J116" i="22" a="1"/>
  <c r="G125" i="22" a="1"/>
  <c r="J110" i="22" a="1"/>
  <c r="E98" i="22" a="1"/>
  <c r="F85" i="22" a="1"/>
  <c r="G72" i="22" a="1"/>
  <c r="G123" i="22" a="1"/>
  <c r="G113" i="22" a="1"/>
  <c r="H100" i="22" a="1"/>
  <c r="J87" i="22" a="1"/>
  <c r="E75" i="22" a="1"/>
  <c r="F63" i="22" a="1"/>
  <c r="F103" i="22" a="1"/>
  <c r="G90" i="22" a="1"/>
  <c r="H77" i="22" a="1"/>
  <c r="J64" i="22" a="1"/>
  <c r="E117" i="22" a="1"/>
  <c r="G105" i="22" a="1"/>
  <c r="H92" i="22" a="1"/>
  <c r="J79" i="22" a="1"/>
  <c r="E67" i="22" a="1"/>
  <c r="F114" i="22" a="1"/>
  <c r="F92" i="22" a="1"/>
  <c r="H66" i="22" a="1"/>
  <c r="H52" i="22" a="1"/>
  <c r="J39" i="22" a="1"/>
  <c r="E27" i="22" a="1"/>
  <c r="F14" i="22" a="1"/>
  <c r="J6" i="22" a="1"/>
  <c r="E103" i="22" a="1"/>
  <c r="G77" i="22" a="1"/>
  <c r="F56" i="22" a="1"/>
  <c r="G43" i="22" a="1"/>
  <c r="H30" i="22" a="1"/>
  <c r="J17" i="22" a="1"/>
  <c r="F116" i="22" a="1"/>
  <c r="H95" i="22" a="1"/>
  <c r="E70" i="22" a="1"/>
  <c r="F54" i="22" a="1"/>
  <c r="G41" i="22" a="1"/>
  <c r="H28" i="22" a="1"/>
  <c r="J15" i="22" a="1"/>
  <c r="G7" i="22" a="1"/>
  <c r="J112" i="22" a="1"/>
  <c r="F87" i="22" a="1"/>
  <c r="E60" i="22" a="1"/>
  <c r="F47" i="22" a="1"/>
  <c r="G34" i="22" a="1"/>
  <c r="H21" i="22" a="1"/>
  <c r="H93" i="22" a="1"/>
  <c r="J57" i="22" a="1"/>
  <c r="F32" i="22" a="1"/>
  <c r="E104" i="22" a="1"/>
  <c r="H57" i="22" a="1"/>
  <c r="E32" i="22" a="1"/>
  <c r="E12" i="22" a="1"/>
  <c r="F111" i="22" a="1"/>
  <c r="G59" i="22" a="1"/>
  <c r="J33" i="22" a="1"/>
  <c r="G98" i="22" a="1"/>
  <c r="H56" i="22" a="1"/>
  <c r="E31" i="22" a="1"/>
  <c r="F113" i="22" a="1"/>
  <c r="H36" i="22" a="1"/>
  <c r="E113" i="22" a="1"/>
  <c r="G36" i="22" a="1"/>
  <c r="F89" i="22" a="1"/>
  <c r="J31" i="22" a="1"/>
  <c r="F88" i="22" a="1"/>
  <c r="H27" i="22" a="1"/>
  <c r="G60" i="22" a="1"/>
  <c r="H9" i="22" a="1"/>
  <c r="F60" i="22" a="1"/>
  <c r="G9" i="22" a="1"/>
  <c r="H63" i="22" a="1"/>
  <c r="G15" i="22" a="1"/>
  <c r="E55" i="22" a="1"/>
  <c r="I80" i="25" a="1"/>
  <c r="G74" i="25" a="1"/>
  <c r="E69" i="25" a="1"/>
  <c r="C64" i="25" a="1"/>
  <c r="F76" i="25" a="1"/>
  <c r="D71" i="25" a="1"/>
  <c r="I65" i="25" a="1"/>
  <c r="D70" i="25" a="1"/>
  <c r="F56" i="25" a="1"/>
  <c r="I45" i="25" a="1"/>
  <c r="D35" i="25" a="1"/>
  <c r="F24" i="25" a="1"/>
  <c r="G67" i="25" a="1"/>
  <c r="E53" i="25" a="1"/>
  <c r="G42" i="25" a="1"/>
  <c r="C32" i="25" a="1"/>
  <c r="F78" i="25" a="1"/>
  <c r="G52" i="25" a="1"/>
  <c r="E36" i="25" a="1"/>
  <c r="D24" i="25" a="1"/>
  <c r="G75" i="25" a="1"/>
  <c r="G59" i="25" a="1"/>
  <c r="E46" i="25" a="1"/>
  <c r="D33" i="25" a="1"/>
  <c r="F20" i="25" a="1"/>
  <c r="D11" i="25" a="1"/>
  <c r="I5" i="25" a="1"/>
  <c r="I66" i="25" a="1"/>
  <c r="E49" i="25" a="1"/>
  <c r="D38" i="25" a="1"/>
  <c r="C23" i="25" a="1"/>
  <c r="C75" i="25" a="1"/>
  <c r="D56" i="25" a="1"/>
  <c r="C62" i="25" a="1"/>
  <c r="G47" i="25" a="1"/>
  <c r="F34" i="25" a="1"/>
  <c r="G20" i="25" a="1"/>
  <c r="E11" i="25" a="1"/>
  <c r="C6" i="25" a="1"/>
  <c r="C41" i="25" a="1"/>
  <c r="G17" i="25" a="1"/>
  <c r="E6" i="25" a="1"/>
  <c r="I47" i="25" a="1"/>
  <c r="D68" i="25" a="1"/>
  <c r="I36" i="25" a="1"/>
  <c r="F17" i="25" a="1"/>
  <c r="I4" i="25" a="1"/>
  <c r="E51" i="25" a="1"/>
  <c r="F25" i="25" a="1"/>
  <c r="C50" i="25" a="1"/>
  <c r="I31" i="25" a="1"/>
  <c r="D49" i="25" a="1"/>
  <c r="C60" i="25" a="1"/>
  <c r="F23" i="25" a="1"/>
  <c r="D58" i="25" a="1"/>
  <c r="C57" i="25" a="1"/>
  <c r="I70" i="25" a="1"/>
  <c r="E18" i="25" a="1"/>
  <c r="I37" i="25" a="1"/>
  <c r="G45" i="23" a="1"/>
  <c r="G5" i="23" a="1"/>
  <c r="G42" i="23" a="1"/>
  <c r="G122" i="22" a="1"/>
  <c r="H124" i="22" a="1"/>
  <c r="E109" i="22" a="1"/>
  <c r="F96" i="22" a="1"/>
  <c r="H70" i="22" a="1"/>
  <c r="J98" i="22" a="1"/>
  <c r="G101" i="22" a="1"/>
  <c r="J126" i="22" a="1"/>
  <c r="E78" i="22" a="1"/>
  <c r="J84" i="22" a="1"/>
  <c r="E38" i="22" a="1"/>
  <c r="F101" i="22" a="1"/>
  <c r="G42" i="22" a="1"/>
  <c r="E114" i="22" a="1"/>
  <c r="G52" i="22" a="1"/>
  <c r="G77" i="21" a="1"/>
  <c r="L72" i="21" a="1"/>
  <c r="F68" i="21" a="1"/>
  <c r="I63" i="21" a="1"/>
  <c r="E76" i="21" a="1"/>
  <c r="H71" i="21" a="1"/>
  <c r="D67" i="21" a="1"/>
  <c r="E60" i="21" a="1"/>
  <c r="E54" i="21" a="1"/>
  <c r="D47" i="21" a="1"/>
  <c r="L37" i="21" a="1"/>
  <c r="I28" i="21" a="1"/>
  <c r="H18" i="21" a="1"/>
  <c r="G9" i="21" a="1"/>
  <c r="D76" i="21" a="1"/>
  <c r="L66" i="21" a="1"/>
  <c r="D54" i="21" a="1"/>
  <c r="D43" i="21" a="1"/>
  <c r="L33" i="21" a="1"/>
  <c r="I23" i="21" a="1"/>
  <c r="H14" i="21" a="1"/>
  <c r="G5" i="21" a="1"/>
  <c r="F59" i="21" a="1"/>
  <c r="E53" i="21" a="1"/>
  <c r="H45" i="21" a="1"/>
  <c r="G36" i="21" a="1"/>
  <c r="F27" i="21" a="1"/>
  <c r="E17" i="21" a="1"/>
  <c r="D8" i="21" a="1"/>
  <c r="G60" i="21" a="1"/>
  <c r="F54" i="21" a="1"/>
  <c r="G57" i="21" a="1"/>
  <c r="D38" i="21" a="1"/>
  <c r="G23" i="21" a="1"/>
  <c r="I7" i="21" a="1"/>
  <c r="G68" i="21" a="1"/>
  <c r="F49" i="21" a="1"/>
  <c r="L38" i="21" a="1"/>
  <c r="F21" i="21" a="1"/>
  <c r="H5" i="21" a="1"/>
  <c r="L67" i="21" a="1"/>
  <c r="E45" i="21" a="1"/>
  <c r="G29" i="21" a="1"/>
  <c r="L14" i="21" a="1"/>
  <c r="F61" i="21" a="1"/>
  <c r="D48" i="21" a="1"/>
  <c r="G31" i="21" a="1"/>
  <c r="I14" i="21" a="1"/>
  <c r="I69" i="21" a="1"/>
  <c r="L45" i="21" a="1"/>
  <c r="G35" i="21" a="1"/>
  <c r="H17" i="21" a="1"/>
  <c r="L71" i="21" a="1"/>
  <c r="E51" i="21" a="1"/>
  <c r="G39" i="21" a="1"/>
  <c r="I22" i="21" a="1"/>
  <c r="H73" i="21" a="1"/>
  <c r="I47" i="21" a="1"/>
  <c r="E34" i="21" a="1"/>
  <c r="F16" i="21" a="1"/>
  <c r="D59" i="21" a="1"/>
  <c r="G47" i="21" a="1"/>
  <c r="I31" i="21" a="1"/>
  <c r="E14" i="21" a="1"/>
  <c r="L3" i="21" a="1"/>
  <c r="D7" i="21" a="1"/>
  <c r="G54" i="23" a="1"/>
  <c r="I41" i="23" a="1"/>
  <c r="D31" i="23" a="1"/>
  <c r="G24" i="23" a="1"/>
  <c r="E18" i="23" a="1"/>
  <c r="E45" i="23" a="1"/>
  <c r="D29" i="23" a="1"/>
  <c r="F51" i="23" a="1"/>
  <c r="G33" i="23" a="1"/>
  <c r="D17" i="23" a="1"/>
  <c r="G10" i="23" a="1"/>
  <c r="E4" i="23" a="1"/>
  <c r="D48" i="23" a="1"/>
  <c r="F33" i="23" a="1"/>
  <c r="I17" i="23" a="1"/>
  <c r="E41" i="23" a="1"/>
  <c r="G23" i="23" a="1"/>
  <c r="E13" i="23" a="1"/>
  <c r="I6" i="23" a="1"/>
  <c r="D15" i="23" a="1"/>
  <c r="D2" i="23" a="1"/>
  <c r="F27" i="23" a="1"/>
  <c r="I26" i="23" a="1"/>
  <c r="D8" i="23" a="1"/>
  <c r="E35" i="23" a="1"/>
  <c r="E32" i="23" a="1"/>
  <c r="E14" i="23" a="1"/>
  <c r="D32" i="23" a="1"/>
  <c r="E19" i="23" a="1"/>
  <c r="E116" i="22" a="1"/>
  <c r="G83" i="22" a="1"/>
  <c r="E86" i="22" a="1"/>
  <c r="J90" i="22" a="1"/>
  <c r="E6" i="22" a="1"/>
  <c r="L76" i="21" a="1"/>
  <c r="F72" i="21" a="1"/>
  <c r="I67" i="21" a="1"/>
  <c r="E63" i="21" a="1"/>
  <c r="H75" i="21" a="1"/>
  <c r="D71" i="21" a="1"/>
  <c r="G66" i="21" a="1"/>
  <c r="G59" i="21" a="1"/>
  <c r="F53" i="21" a="1"/>
  <c r="I45" i="21" a="1"/>
  <c r="H36" i="21" a="1"/>
  <c r="G27" i="21" a="1"/>
  <c r="F17" i="21" a="1"/>
  <c r="E8" i="21" a="1"/>
  <c r="L74" i="21" a="1"/>
  <c r="I65" i="21" a="1"/>
  <c r="I51" i="21" a="1"/>
  <c r="I41" i="21" a="1"/>
  <c r="H32" i="21" a="1"/>
  <c r="G22" i="21" a="1"/>
  <c r="F13" i="21" a="1"/>
  <c r="E4" i="21" a="1"/>
  <c r="G58" i="21" a="1"/>
  <c r="G52" i="21" a="1"/>
  <c r="L44" i="21" a="1"/>
  <c r="I35" i="21" a="1"/>
  <c r="H26" i="21" a="1"/>
  <c r="G16" i="21" a="1"/>
  <c r="F7" i="21" a="1"/>
  <c r="H59" i="21" a="1"/>
  <c r="I77" i="21" a="1"/>
  <c r="D53" i="21" a="1"/>
  <c r="L36" i="21" a="1"/>
  <c r="F22" i="21" a="1"/>
  <c r="H6" i="21" a="1"/>
  <c r="E66" i="21" a="1"/>
  <c r="G48" i="21" a="1"/>
  <c r="I32" i="21" a="1"/>
  <c r="E20" i="21" a="1"/>
  <c r="G4" i="21" a="1"/>
  <c r="H65" i="21" a="1"/>
  <c r="D44" i="21" a="1"/>
  <c r="F28" i="21" a="1"/>
  <c r="I13" i="21" a="1"/>
  <c r="L59" i="21" a="1"/>
  <c r="L41" i="21" a="1"/>
  <c r="F30" i="21" a="1"/>
  <c r="H13" i="21" a="1"/>
  <c r="G67" i="21" a="1"/>
  <c r="I44" i="21" a="1"/>
  <c r="F34" i="21" a="1"/>
  <c r="I16" i="21" a="1"/>
  <c r="H69" i="21" a="1"/>
  <c r="L49" i="21" a="1"/>
  <c r="F38" i="21" a="1"/>
  <c r="H21" i="21" a="1"/>
  <c r="F71" i="21" a="1"/>
  <c r="H46" i="21" a="1"/>
  <c r="D33" i="21" a="1"/>
  <c r="G15" i="21" a="1"/>
  <c r="H57" i="21" a="1"/>
  <c r="F41" i="21" a="1"/>
  <c r="L30" i="21" a="1"/>
  <c r="D13" i="21" a="1"/>
  <c r="E9" i="21" a="1"/>
  <c r="F4" i="21" a="1"/>
  <c r="G53" i="23" a="1"/>
  <c r="I40" i="23" a="1"/>
  <c r="E30" i="23" a="1"/>
  <c r="I23" i="23" a="1"/>
  <c r="F17" i="23" a="1"/>
  <c r="E44" i="23" a="1"/>
  <c r="E27" i="23" a="1"/>
  <c r="D44" i="23" a="1"/>
  <c r="G31" i="23" a="1"/>
  <c r="E16" i="23" a="1"/>
  <c r="I9" i="23" a="1"/>
  <c r="F3" i="23" a="1"/>
  <c r="D47" i="23" a="1"/>
  <c r="F32" i="23" a="1"/>
  <c r="D54" i="23" a="1"/>
  <c r="E40" i="23" a="1"/>
  <c r="I21" i="23" a="1"/>
  <c r="F12" i="23" a="1"/>
  <c r="D6" i="23" a="1"/>
  <c r="F41" i="23" a="1"/>
  <c r="F13" i="23" a="1"/>
  <c r="G49" i="23" a="1"/>
  <c r="G25" i="23" a="1"/>
  <c r="D25" i="23" a="1"/>
  <c r="F6" i="23" a="1"/>
  <c r="E33" i="23" a="1"/>
  <c r="E21" i="23" a="1"/>
  <c r="D11" i="23" a="1"/>
  <c r="D21" i="23" a="1"/>
  <c r="E2" i="23" a="1"/>
  <c r="F30" i="23" a="1"/>
  <c r="I22" i="23" a="1"/>
  <c r="E34" i="23" a="1"/>
  <c r="F20" i="23" a="1"/>
  <c r="H121" i="22" a="1"/>
  <c r="F115" i="22" a="1"/>
  <c r="J123" i="22" a="1"/>
  <c r="E108" i="22" a="1"/>
  <c r="F95" i="22" a="1"/>
  <c r="G82" i="22" a="1"/>
  <c r="H69" i="22" a="1"/>
  <c r="F120" i="22" a="1"/>
  <c r="J109" i="22" a="1"/>
  <c r="E97" i="22" a="1"/>
  <c r="F84" i="22" a="1"/>
  <c r="G71" i="22" a="1"/>
  <c r="G112" i="22" a="1"/>
  <c r="H99" i="22" a="1"/>
  <c r="J86" i="22" a="1"/>
  <c r="E74" i="22" a="1"/>
  <c r="F125" i="22" a="1"/>
  <c r="J114" i="22" a="1"/>
  <c r="J101" i="22" a="1"/>
  <c r="E89" i="22" a="1"/>
  <c r="F76" i="22" a="1"/>
  <c r="G63" i="22" a="1"/>
  <c r="H108" i="22" a="1"/>
  <c r="F76" i="21" a="1"/>
  <c r="I71" i="21" a="1"/>
  <c r="E67" i="21" a="1"/>
  <c r="H62" i="21" a="1"/>
  <c r="D75" i="21" a="1"/>
  <c r="G70" i="21" a="1"/>
  <c r="L65" i="21" a="1"/>
  <c r="I58" i="21" a="1"/>
  <c r="H52" i="21" a="1"/>
  <c r="G44" i="21" a="1"/>
  <c r="F35" i="21" a="1"/>
  <c r="E26" i="21" a="1"/>
  <c r="D16" i="21" a="1"/>
  <c r="L6" i="21" a="1"/>
  <c r="I73" i="21" a="1"/>
  <c r="H64" i="21" a="1"/>
  <c r="H49" i="21" a="1"/>
  <c r="G40" i="21" a="1"/>
  <c r="F31" i="21" a="1"/>
  <c r="E21" i="21" a="1"/>
  <c r="D12" i="21" a="1"/>
  <c r="I2" i="21" a="1"/>
  <c r="I57" i="21" a="1"/>
  <c r="H51" i="21" a="1"/>
  <c r="H43" i="21" a="1"/>
  <c r="G34" i="21" a="1"/>
  <c r="F24" i="21" a="1"/>
  <c r="E15" i="21" a="1"/>
  <c r="D6" i="21" a="1"/>
  <c r="L58" i="21" a="1"/>
  <c r="G75" i="21" a="1"/>
  <c r="H50" i="21" a="1"/>
  <c r="D36" i="21" a="1"/>
  <c r="F19" i="21" a="1"/>
  <c r="I5" i="21" a="1"/>
  <c r="L63" i="21" a="1"/>
  <c r="F47" i="21" a="1"/>
  <c r="H31" i="21" a="1"/>
  <c r="D19" i="21" a="1"/>
  <c r="F3" i="21" a="1"/>
  <c r="H61" i="21" a="1"/>
  <c r="L42" i="21" a="1"/>
  <c r="E27" i="21" a="1"/>
  <c r="H9" i="21" a="1"/>
  <c r="F58" i="21" a="1"/>
  <c r="I40" i="21" a="1"/>
  <c r="E29" i="21" a="1"/>
  <c r="G12" i="21" a="1"/>
  <c r="E65" i="21" a="1"/>
  <c r="L43" i="21" a="1"/>
  <c r="E28" i="21" a="1"/>
  <c r="H15" i="21" a="1"/>
  <c r="F67" i="21" a="1"/>
  <c r="I48" i="21" a="1"/>
  <c r="E32" i="21" a="1"/>
  <c r="I20" i="21" a="1"/>
  <c r="D69" i="21" a="1"/>
  <c r="G45" i="21" a="1"/>
  <c r="L28" i="21" a="1"/>
  <c r="F14" i="21" a="1"/>
  <c r="D56" i="21" a="1"/>
  <c r="E40" i="21" a="1"/>
  <c r="I29" i="21" a="1"/>
  <c r="E12" i="21" a="1"/>
  <c r="L5" i="21" a="1"/>
  <c r="B2" i="21" a="1"/>
  <c r="I51" i="23" a="1"/>
  <c r="D39" i="23" a="1"/>
  <c r="F29" i="23" a="1"/>
  <c r="D23" i="23" a="1"/>
  <c r="D55" i="23" a="1"/>
  <c r="D40" i="23" a="1"/>
  <c r="F24" i="23" a="1"/>
  <c r="D43" i="23" a="1"/>
  <c r="I29" i="23" a="1"/>
  <c r="F15" i="23" a="1"/>
  <c r="D9" i="23" a="1"/>
  <c r="F2" i="23" a="1"/>
  <c r="D46" i="23" a="1"/>
  <c r="G30" i="23" a="1"/>
  <c r="I52" i="23" a="1"/>
  <c r="D38" i="23" a="1"/>
  <c r="D20" i="23" a="1"/>
  <c r="G11" i="23" a="1"/>
  <c r="E5" i="23" a="1"/>
  <c r="F39" i="23" a="1"/>
  <c r="I11" i="23" a="1"/>
  <c r="G47" i="23" a="1"/>
  <c r="I55" i="23" a="1"/>
  <c r="E23" i="23" a="1"/>
  <c r="I4" i="23" a="1"/>
  <c r="G27" i="23" a="1"/>
  <c r="G17" i="23" a="1"/>
  <c r="I7" i="23" a="1"/>
  <c r="G41" i="23" a="1"/>
  <c r="G39" i="23" a="1"/>
  <c r="G55" i="23" a="1"/>
  <c r="I50" i="23" a="1"/>
  <c r="G13" i="23" a="1"/>
  <c r="F127" i="22" a="1"/>
  <c r="J120" i="22" a="1"/>
  <c r="G114" i="22" a="1"/>
  <c r="E123" i="22" a="1"/>
  <c r="F106" i="22" a="1"/>
  <c r="G93" i="22" a="1"/>
  <c r="H80" i="22" a="1"/>
  <c r="J67" i="22" a="1"/>
  <c r="J118" i="22" a="1"/>
  <c r="J108" i="22" a="1"/>
  <c r="E96" i="22" a="1"/>
  <c r="F83" i="22" a="1"/>
  <c r="G70" i="22" a="1"/>
  <c r="H110" i="22" a="1"/>
  <c r="J97" i="22" a="1"/>
  <c r="E85" i="22" a="1"/>
  <c r="F72" i="22" a="1"/>
  <c r="H123" i="22" a="1"/>
  <c r="J113" i="22" a="1"/>
  <c r="J100" i="22" a="1"/>
  <c r="E88" i="22" a="1"/>
  <c r="F75" i="22" a="1"/>
  <c r="H127" i="22" a="1"/>
  <c r="J106" i="22" a="1"/>
  <c r="I75" i="21" a="1"/>
  <c r="E71" i="21" a="1"/>
  <c r="H66" i="21" a="1"/>
  <c r="D62" i="21" a="1"/>
  <c r="G74" i="21" a="1"/>
  <c r="L69" i="21" a="1"/>
  <c r="F65" i="21" a="1"/>
  <c r="L57" i="21" a="1"/>
  <c r="L51" i="21" a="1"/>
  <c r="I43" i="21" a="1"/>
  <c r="H34" i="21" a="1"/>
  <c r="G24" i="21" a="1"/>
  <c r="F15" i="21" a="1"/>
  <c r="E6" i="21" a="1"/>
  <c r="H72" i="21" a="1"/>
  <c r="I62" i="21" a="1"/>
  <c r="L48" i="21" a="1"/>
  <c r="I39" i="21" a="1"/>
  <c r="H30" i="21" a="1"/>
  <c r="G20" i="21" a="1"/>
  <c r="F11" i="21" a="1"/>
  <c r="D2" i="21" a="1"/>
  <c r="D57" i="21" a="1"/>
  <c r="L50" i="21" a="1"/>
  <c r="F42" i="21" a="1"/>
  <c r="E33" i="21" a="1"/>
  <c r="D23" i="21" a="1"/>
  <c r="L13" i="21" a="1"/>
  <c r="I4" i="21" a="1"/>
  <c r="E58" i="21" a="1"/>
  <c r="E73" i="21" a="1"/>
  <c r="G46" i="21" a="1"/>
  <c r="L34" i="21" a="1"/>
  <c r="E18" i="21" a="1"/>
  <c r="H4" i="21" a="1"/>
  <c r="L61" i="21" a="1"/>
  <c r="E46" i="21" a="1"/>
  <c r="G30" i="21" a="1"/>
  <c r="L12" i="21" a="1"/>
  <c r="F2" i="21" a="1"/>
  <c r="L56" i="21" a="1"/>
  <c r="I36" i="21" a="1"/>
  <c r="F26" i="21" a="1"/>
  <c r="G8" i="21" a="1"/>
  <c r="I56" i="21" a="1"/>
  <c r="H39" i="21" a="1"/>
  <c r="D22" i="21" a="1"/>
  <c r="H11" i="21" a="1"/>
  <c r="D63" i="21" a="1"/>
  <c r="I42" i="21" a="1"/>
  <c r="D27" i="21" a="1"/>
  <c r="G14" i="21" a="1"/>
  <c r="D65" i="21" a="1"/>
  <c r="L47" i="21" a="1"/>
  <c r="D31" i="21" a="1"/>
  <c r="H19" i="21" a="1"/>
  <c r="I66" i="21" a="1"/>
  <c r="H44" i="21" a="1"/>
  <c r="I27" i="21" a="1"/>
  <c r="E13" i="21" a="1"/>
  <c r="G54" i="21" a="1"/>
  <c r="F39" i="21" a="1"/>
  <c r="H22" i="21" a="1"/>
  <c r="D11" i="21" a="1"/>
  <c r="E3" i="21" a="1"/>
  <c r="F6" i="21" a="1"/>
  <c r="D50" i="23" a="1"/>
  <c r="E37" i="23" a="1"/>
  <c r="G28" i="23" a="1"/>
  <c r="E22" i="23" a="1"/>
  <c r="F50" i="23" a="1"/>
  <c r="I36" i="23" a="1"/>
  <c r="G22" i="23" a="1"/>
  <c r="D42" i="23" a="1"/>
  <c r="D28" i="23" a="1"/>
  <c r="G14" i="23" a="1"/>
  <c r="E8" i="23" a="1"/>
  <c r="I54" i="23" a="1"/>
  <c r="D45" i="23" a="1"/>
  <c r="I28" i="23" a="1"/>
  <c r="G51" i="23" a="1"/>
  <c r="D37" i="23" a="1"/>
  <c r="E17" i="23" a="1"/>
  <c r="I10" i="23" a="1"/>
  <c r="F4" i="23" a="1"/>
  <c r="E31" i="23" a="1"/>
  <c r="E10" i="23" a="1"/>
  <c r="F43" i="23" a="1"/>
  <c r="D49" i="23" a="1"/>
  <c r="D16" i="23" a="1"/>
  <c r="E3" i="23" a="1"/>
  <c r="I25" i="23" a="1"/>
  <c r="G44" i="23" a="1"/>
  <c r="G4" i="23" a="1"/>
  <c r="G29" i="23" a="1"/>
  <c r="F31" i="23" a="1"/>
  <c r="I15" i="23" a="1"/>
  <c r="F42" i="23" a="1"/>
  <c r="E52" i="23" a="1"/>
  <c r="G126" i="22" a="1"/>
  <c r="E75" i="21" a="1"/>
  <c r="H70" i="21" a="1"/>
  <c r="D66" i="21" a="1"/>
  <c r="G61" i="21" a="1"/>
  <c r="L73" i="21" a="1"/>
  <c r="F69" i="21" a="1"/>
  <c r="I64" i="21" a="1"/>
  <c r="E57" i="21" a="1"/>
  <c r="D51" i="21" a="1"/>
  <c r="G42" i="21" a="1"/>
  <c r="F33" i="21" a="1"/>
  <c r="E23" i="21" a="1"/>
  <c r="D14" i="21" a="1"/>
  <c r="L4" i="21" a="1"/>
  <c r="G71" i="21" a="1"/>
  <c r="I61" i="21" a="1"/>
  <c r="H47" i="21" a="1"/>
  <c r="G38" i="21" a="1"/>
  <c r="F29" i="21" a="1"/>
  <c r="E19" i="21" a="1"/>
  <c r="D10" i="21" a="1"/>
  <c r="G63" i="21" a="1"/>
  <c r="E56" i="21" a="1"/>
  <c r="E50" i="21" a="1"/>
  <c r="D41" i="21" a="1"/>
  <c r="L31" i="21" a="1"/>
  <c r="I21" i="21" a="1"/>
  <c r="H12" i="21" a="1"/>
  <c r="G3" i="21" a="1"/>
  <c r="F57" i="21" a="1"/>
  <c r="L70" i="21" a="1"/>
  <c r="F45" i="21" a="1"/>
  <c r="I33" i="21" a="1"/>
  <c r="D17" i="21" a="1"/>
  <c r="H77" i="21" a="1"/>
  <c r="F60" i="21" a="1"/>
  <c r="E43" i="21" a="1"/>
  <c r="H29" i="21" a="1"/>
  <c r="I11" i="21" a="1"/>
  <c r="D77" i="21" a="1"/>
  <c r="I52" i="21" a="1"/>
  <c r="H35" i="21" a="1"/>
  <c r="E24" i="21" a="1"/>
  <c r="H7" i="21" a="1"/>
  <c r="F55" i="21" a="1"/>
  <c r="I38" i="21" a="1"/>
  <c r="L20" i="21" a="1"/>
  <c r="G10" i="21" a="1"/>
  <c r="I59" i="21" a="1"/>
  <c r="H41" i="21" a="1"/>
  <c r="L24" i="21" a="1"/>
  <c r="F8" i="21" a="1"/>
  <c r="L62" i="21" a="1"/>
  <c r="I46" i="21" a="1"/>
  <c r="E30" i="21" a="1"/>
  <c r="G13" i="21" a="1"/>
  <c r="G64" i="21" a="1"/>
  <c r="G43" i="21" a="1"/>
  <c r="L26" i="21" a="1"/>
  <c r="E10" i="21" a="1"/>
  <c r="D52" i="21" a="1"/>
  <c r="E38" i="21" a="1"/>
  <c r="G21" i="21" a="1"/>
  <c r="L9" i="21" a="1"/>
  <c r="L7" i="21" a="1"/>
  <c r="D4" i="21" a="1"/>
  <c r="E48" i="23" a="1"/>
  <c r="F35" i="23" a="1"/>
  <c r="I27" i="23" a="1"/>
  <c r="F21" i="23" a="1"/>
  <c r="F49" i="23" a="1"/>
  <c r="I35" i="23" a="1"/>
  <c r="I20" i="23" a="1"/>
  <c r="D41" i="23" a="1"/>
  <c r="E25" i="23" a="1"/>
  <c r="I13" i="23" a="1"/>
  <c r="F7" i="23" a="1"/>
  <c r="F53" i="23" a="1"/>
  <c r="G37" i="23" a="1"/>
  <c r="D26" i="23" a="1"/>
  <c r="G50" i="23" a="1"/>
  <c r="I32" i="23" a="1"/>
  <c r="F16" i="23" a="1"/>
  <c r="D10" i="23" a="1"/>
  <c r="G3" i="23" a="1"/>
  <c r="D22" i="23" a="1"/>
  <c r="G8" i="23" a="1"/>
  <c r="E39" i="23" a="1"/>
  <c r="I44" i="23" a="1"/>
  <c r="F14" i="23" a="1"/>
  <c r="D52" i="23" a="1"/>
  <c r="D24" i="23" a="1"/>
  <c r="F40" i="23" a="1"/>
  <c r="D53" i="23" a="1"/>
  <c r="G18" i="23" a="1"/>
  <c r="I16" i="23" a="1"/>
  <c r="F9" i="23" a="1"/>
  <c r="G26" i="23" a="1"/>
  <c r="D34" i="23" a="1"/>
  <c r="H125" i="22" a="1"/>
  <c r="F119" i="22" a="1"/>
  <c r="J127" i="22" a="1"/>
  <c r="G121" i="22" a="1"/>
  <c r="H102" i="22" a="1"/>
  <c r="J89" i="22" a="1"/>
  <c r="E77" i="22" a="1"/>
  <c r="F64" i="22" a="1"/>
  <c r="H116" i="22" a="1"/>
  <c r="F105" i="22" a="1"/>
  <c r="G92" i="22" a="1"/>
  <c r="H79" i="22" a="1"/>
  <c r="J66" i="22" a="1"/>
  <c r="J107" i="22" a="1"/>
  <c r="E95" i="22" a="1"/>
  <c r="F82" i="22" a="1"/>
  <c r="G69" i="22" a="1"/>
  <c r="G120" i="22" a="1"/>
  <c r="E110" i="22" a="1"/>
  <c r="F97" i="22" a="1"/>
  <c r="G84" i="22" a="1"/>
  <c r="H71" i="22" a="1"/>
  <c r="F121" i="22" a="1"/>
  <c r="H97" i="22" a="1"/>
  <c r="E72" i="22" a="1"/>
  <c r="F57" i="22" a="1"/>
  <c r="G44" i="22" a="1"/>
  <c r="H31" i="22" a="1"/>
  <c r="J18" i="22" a="1"/>
  <c r="F9" i="22" a="1"/>
  <c r="H2" i="22" a="1"/>
  <c r="G88" i="22" a="1"/>
  <c r="J60" i="22" a="1"/>
  <c r="J48" i="22" a="1"/>
  <c r="E36" i="22" a="1"/>
  <c r="F23" i="22" a="1"/>
  <c r="F124" i="22" a="1"/>
  <c r="H106" i="22" a="1"/>
  <c r="E81" i="22" a="1"/>
  <c r="J58" i="22" a="1"/>
  <c r="E46" i="22" a="1"/>
  <c r="F33" i="22" a="1"/>
  <c r="G20" i="22" a="1"/>
  <c r="J9" i="22" a="1"/>
  <c r="G3" i="22" a="1"/>
  <c r="F98" i="22" a="1"/>
  <c r="H72" i="22" a="1"/>
  <c r="J51" i="22" a="1"/>
  <c r="E39" i="22" a="1"/>
  <c r="F26" i="22" a="1"/>
  <c r="G13" i="22" a="1"/>
  <c r="G64" i="22" a="1"/>
  <c r="H37" i="22" a="1"/>
  <c r="E126" i="22" a="1"/>
  <c r="J74" i="22" a="1"/>
  <c r="E43" i="22" a="1"/>
  <c r="G17" i="22" a="1"/>
  <c r="E4" i="22" a="1"/>
  <c r="E82" i="22" a="1"/>
  <c r="F39" i="22" a="1"/>
  <c r="H13" i="22" a="1"/>
  <c r="F69" i="22" a="1"/>
  <c r="E42" i="22" a="1"/>
  <c r="G16" i="22" a="1"/>
  <c r="H58" i="22" a="1"/>
  <c r="E8" i="22" a="1"/>
  <c r="E51" i="22" a="1"/>
  <c r="J7" i="22" a="1"/>
  <c r="J53" i="22" a="1"/>
  <c r="E7" i="22" a="1"/>
  <c r="F42" i="22" a="1"/>
  <c r="H87" i="22" a="1"/>
  <c r="J23" i="22" a="1"/>
  <c r="G87" i="22" a="1"/>
  <c r="F27" i="22" a="1"/>
  <c r="F100" i="22" a="1"/>
  <c r="H33" i="22" a="1"/>
  <c r="G106" i="22" a="1"/>
  <c r="J25" i="22" a="1"/>
  <c r="G76" i="25" a="1"/>
  <c r="E71" i="25" a="1"/>
  <c r="C66" i="25" a="1"/>
  <c r="E79" i="25" a="1"/>
  <c r="D73" i="25" a="1"/>
  <c r="I67" i="25" a="1"/>
  <c r="F80" i="25" a="1"/>
  <c r="E60" i="25" a="1"/>
  <c r="G49" i="25" a="1"/>
  <c r="C39" i="25" a="1"/>
  <c r="E28" i="25" a="1"/>
  <c r="D74" i="25" a="1"/>
  <c r="I57" i="25" a="1"/>
  <c r="D47" i="25" a="1"/>
  <c r="F36" i="25" a="1"/>
  <c r="I25" i="25" a="1"/>
  <c r="G55" i="25" a="1"/>
  <c r="F44" i="25" a="1"/>
  <c r="E29" i="25" a="1"/>
  <c r="G15" i="25" a="1"/>
  <c r="D64" i="25" a="1"/>
  <c r="F51" i="25" a="1"/>
  <c r="D37" i="25" a="1"/>
  <c r="D23" i="25" a="1"/>
  <c r="I14" i="25" a="1"/>
  <c r="I7" i="25" a="1"/>
  <c r="D2" i="25" a="1"/>
  <c r="F57" i="25" a="1"/>
  <c r="D41" i="25" a="1"/>
  <c r="C27" i="25" a="1"/>
  <c r="C14" i="25" a="1"/>
  <c r="E61" i="25" a="1"/>
  <c r="C45" i="25" a="1"/>
  <c r="I52" i="25" a="1"/>
  <c r="F39" i="25" a="1"/>
  <c r="E23" i="25" a="1"/>
  <c r="C15" i="25" a="1"/>
  <c r="C8" i="25" a="1"/>
  <c r="E2" i="25" a="1"/>
  <c r="I22" i="25" a="1"/>
  <c r="E10" i="25" a="1"/>
  <c r="C59" i="25" a="1"/>
  <c r="I30" i="25" a="1"/>
  <c r="D50" i="25" a="1"/>
  <c r="G22" i="25" a="1"/>
  <c r="I8" i="25" a="1"/>
  <c r="D62" i="25" a="1"/>
  <c r="G37" i="25" a="1"/>
  <c r="D76" i="25" a="1"/>
  <c r="I74" i="25" a="1"/>
  <c r="E8" i="25" a="1"/>
  <c r="I16" i="25" a="1"/>
  <c r="G35" i="25" a="1"/>
  <c r="F5" i="25" a="1"/>
  <c r="I12" i="25" a="1"/>
  <c r="F9" i="25" a="1"/>
  <c r="D42" i="25" a="1"/>
  <c r="C7" i="25" a="1"/>
  <c r="E120" i="22" a="1"/>
  <c r="E107" i="22" a="1"/>
  <c r="E122" i="22" a="1"/>
  <c r="F81" i="22" a="1"/>
  <c r="F36" i="22" a="1"/>
  <c r="E10" i="22" a="1"/>
  <c r="G66" i="22" a="1"/>
  <c r="J27" i="22" a="1"/>
  <c r="G108" i="22" a="1"/>
  <c r="H49" i="22" a="1"/>
  <c r="E14" i="22" a="1"/>
  <c r="F109" i="22" a="1"/>
  <c r="G56" i="22" a="1"/>
  <c r="J30" i="22" a="1"/>
  <c r="E79" i="22" a="1"/>
  <c r="E23" i="22" a="1"/>
  <c r="E54" i="22" a="1"/>
  <c r="J8" i="22" a="1"/>
  <c r="F50" i="22" a="1"/>
  <c r="J83" i="22" a="1"/>
  <c r="G27" i="22" a="1"/>
  <c r="H25" i="22" a="1"/>
  <c r="J21" i="22" a="1"/>
  <c r="J20" i="22" a="1"/>
  <c r="E13" i="22" a="1"/>
  <c r="F3" i="22" a="1"/>
  <c r="E3" i="22" a="1"/>
  <c r="H8" i="22" a="1"/>
  <c r="F79" i="25" a="1"/>
  <c r="C68" i="25" a="1"/>
  <c r="D75" i="25" a="1"/>
  <c r="F64" i="25" a="1"/>
  <c r="F53" i="25" a="1"/>
  <c r="D32" i="25" a="1"/>
  <c r="G61" i="25" a="1"/>
  <c r="E40" i="25" a="1"/>
  <c r="F71" i="25" a="1"/>
  <c r="E33" i="25" a="1"/>
  <c r="E68" i="25" a="1"/>
  <c r="E42" i="25" a="1"/>
  <c r="G18" i="25" a="1"/>
  <c r="F4" i="25" a="1"/>
  <c r="E47" i="25" a="1"/>
  <c r="I17" i="25" a="1"/>
  <c r="D54" i="25" a="1"/>
  <c r="G43" i="25" a="1"/>
  <c r="I18" i="25" a="1"/>
  <c r="G4" i="25" a="1"/>
  <c r="G14" i="25" a="1"/>
  <c r="C43" i="25" a="1"/>
  <c r="G28" i="25" a="1"/>
  <c r="F73" i="25" a="1"/>
  <c r="I23" i="25" a="1"/>
  <c r="G34" i="25" a="1"/>
  <c r="F18" i="25" a="1"/>
  <c r="E15" i="25" a="1"/>
  <c r="G100" i="22" a="1"/>
  <c r="H107" i="22" a="1"/>
  <c r="H105" i="22" a="1"/>
  <c r="F59" i="22" a="1"/>
  <c r="E63" i="25" a="1"/>
  <c r="E78" i="25" a="1"/>
  <c r="E22" i="25" a="1"/>
  <c r="F10" i="25" a="1"/>
  <c r="F31" i="25" a="1"/>
  <c r="D61" i="25" a="1"/>
  <c r="C44" i="25" a="1"/>
  <c r="E91" i="22" a="1"/>
  <c r="E44" i="22" a="1"/>
  <c r="I64" i="25" a="1"/>
  <c r="F48" i="25" a="1"/>
  <c r="D29" i="25" a="1"/>
  <c r="D72" i="25" a="1"/>
  <c r="G3" i="25" a="1"/>
  <c r="F32" i="25" a="1"/>
  <c r="C58" i="25" a="1"/>
  <c r="E41" i="25" a="1"/>
  <c r="D28" i="25" a="1"/>
  <c r="D26" i="25" a="1"/>
  <c r="E27" i="25" a="1"/>
  <c r="C2" i="25" a="1"/>
  <c r="I10" i="25" a="1"/>
  <c r="G29" i="22" a="1"/>
  <c r="G26" i="25" a="1"/>
  <c r="C28" i="25" a="1"/>
  <c r="G8" i="25" a="1"/>
  <c r="G39" i="25" a="1"/>
  <c r="H113" i="22" a="1"/>
  <c r="F94" i="22" a="1"/>
  <c r="J111" i="22" a="1"/>
  <c r="G79" i="22" a="1"/>
  <c r="F35" i="22" a="1"/>
  <c r="F5" i="22" a="1"/>
  <c r="H64" i="22" a="1"/>
  <c r="E26" i="22" a="1"/>
  <c r="G86" i="22" a="1"/>
  <c r="J47" i="22" a="1"/>
  <c r="F12" i="22" a="1"/>
  <c r="G107" i="22" a="1"/>
  <c r="H54" i="22" a="1"/>
  <c r="E29" i="22" a="1"/>
  <c r="G75" i="22" a="1"/>
  <c r="F21" i="22" a="1"/>
  <c r="F52" i="22" a="1"/>
  <c r="F7" i="22" a="1"/>
  <c r="G48" i="22" a="1"/>
  <c r="F80" i="22" a="1"/>
  <c r="E20" i="22" a="1"/>
  <c r="E22" i="22" a="1"/>
  <c r="G14" i="22" a="1"/>
  <c r="F17" i="22" a="1"/>
  <c r="G117" i="22" a="1"/>
  <c r="F117" i="22" a="1"/>
  <c r="J125" i="22" a="1"/>
  <c r="G5" i="22" a="1"/>
  <c r="I78" i="25" a="1"/>
  <c r="E67" i="25" a="1"/>
  <c r="F74" i="25" a="1"/>
  <c r="I63" i="25" a="1"/>
  <c r="C52" i="25" a="1"/>
  <c r="G30" i="25" a="1"/>
  <c r="D60" i="25" a="1"/>
  <c r="I38" i="25" a="1"/>
  <c r="G65" i="25" a="1"/>
  <c r="E32" i="25" a="1"/>
  <c r="C67" i="25" a="1"/>
  <c r="E39" i="25" a="1"/>
  <c r="D17" i="25" a="1"/>
  <c r="I3" i="25" a="1"/>
  <c r="E45" i="25" a="1"/>
  <c r="C17" i="25" a="1"/>
  <c r="D52" i="25" a="1"/>
  <c r="F42" i="25" a="1"/>
  <c r="E17" i="25" a="1"/>
  <c r="C4" i="25" a="1"/>
  <c r="D13" i="25" a="1"/>
  <c r="I34" i="25" a="1"/>
  <c r="F26" i="25" a="1"/>
  <c r="F69" i="25" a="1"/>
  <c r="G16" i="25" a="1"/>
  <c r="D20" i="25" a="1"/>
  <c r="I43" i="25" a="1"/>
  <c r="I46" i="25" a="1"/>
  <c r="G50" i="22" a="1"/>
  <c r="G26" i="22" a="1"/>
  <c r="H74" i="22" a="1"/>
  <c r="G51" i="22" a="1"/>
  <c r="C69" i="25" a="1"/>
  <c r="F52" i="25" a="1"/>
  <c r="F58" i="25" a="1"/>
  <c r="D36" i="25" a="1"/>
  <c r="G10" i="25" a="1"/>
  <c r="C16" i="25" a="1"/>
  <c r="C20" i="25" a="1"/>
  <c r="F67" i="22" a="1"/>
  <c r="H55" i="22" a="1"/>
  <c r="I69" i="25" a="1"/>
  <c r="G29" i="25" a="1"/>
  <c r="G56" i="25" a="1"/>
  <c r="C31" i="25" a="1"/>
  <c r="C33" i="25" a="1"/>
  <c r="C46" i="25" a="1"/>
  <c r="D46" i="25" a="1"/>
  <c r="G80" i="25" a="1"/>
  <c r="F49" i="25" a="1"/>
  <c r="F55" i="25" a="1"/>
  <c r="E9" i="25" a="1"/>
  <c r="F11" i="25" a="1"/>
  <c r="I21" i="25" a="1"/>
  <c r="C80" i="25" a="1"/>
  <c r="D79" i="25" a="1"/>
  <c r="C25" i="25" a="1"/>
  <c r="E26" i="25" a="1"/>
  <c r="C53" i="25" a="1"/>
  <c r="F122" i="22" a="1"/>
  <c r="G81" i="22" a="1"/>
  <c r="E99" i="22" a="1"/>
  <c r="E62" i="22" a="1"/>
  <c r="G33" i="22" a="1"/>
  <c r="G4" i="22" a="1"/>
  <c r="G53" i="22" a="1"/>
  <c r="F24" i="22" a="1"/>
  <c r="H84" i="22" a="1"/>
  <c r="J37" i="22" a="1"/>
  <c r="G11" i="22" a="1"/>
  <c r="E100" i="22" a="1"/>
  <c r="H53" i="22" a="1"/>
  <c r="E28" i="22" a="1"/>
  <c r="E68" i="22" a="1"/>
  <c r="G19" i="22" a="1"/>
  <c r="J44" i="22" a="1"/>
  <c r="H5" i="22" a="1"/>
  <c r="H46" i="22" a="1"/>
  <c r="J72" i="22" a="1"/>
  <c r="F18" i="22" a="1"/>
  <c r="F11" i="22" a="1"/>
  <c r="E11" i="22" a="1"/>
  <c r="F10" i="22" a="1"/>
  <c r="F102" i="22" a="1"/>
  <c r="E102" i="22" a="1"/>
  <c r="E115" i="22" a="1"/>
  <c r="E2" i="22" a="1"/>
  <c r="D78" i="25" a="1"/>
  <c r="G66" i="25" a="1"/>
  <c r="I73" i="25" a="1"/>
  <c r="D63" i="25" a="1"/>
  <c r="D51" i="25" a="1"/>
  <c r="I29" i="25" a="1"/>
  <c r="G58" i="25" a="1"/>
  <c r="E37" i="25" a="1"/>
  <c r="G57" i="25" a="1"/>
  <c r="E31" i="25" a="1"/>
  <c r="F65" i="25" a="1"/>
  <c r="E38" i="25" a="1"/>
  <c r="E16" i="25" a="1"/>
  <c r="D3" i="25" a="1"/>
  <c r="D43" i="25" a="1"/>
  <c r="F15" i="25" a="1"/>
  <c r="C47" i="25" a="1"/>
  <c r="G40" i="25" a="1"/>
  <c r="I15" i="25" a="1"/>
  <c r="E3" i="25" a="1"/>
  <c r="G11" i="25" a="1"/>
  <c r="I32" i="25" a="1"/>
  <c r="G24" i="25" a="1"/>
  <c r="D66" i="25" a="1"/>
  <c r="D15" i="25" a="1"/>
  <c r="C11" i="25" a="1"/>
  <c r="I39" i="25" a="1"/>
  <c r="C19" i="25" a="1"/>
  <c r="G45" i="22" a="1"/>
  <c r="J54" i="22" a="1"/>
  <c r="G49" i="22" a="1"/>
  <c r="C74" i="25" a="1"/>
  <c r="E44" i="25" a="1"/>
  <c r="D31" i="25" a="1"/>
  <c r="D30" i="25" a="1"/>
  <c r="I60" i="25" a="1"/>
  <c r="C5" i="25" a="1"/>
  <c r="G36" i="25" a="1"/>
  <c r="G25" i="25" a="1"/>
  <c r="F66" i="22" a="1"/>
  <c r="E73" i="25" a="1"/>
  <c r="E76" i="25" a="1"/>
  <c r="G19" i="25" a="1"/>
  <c r="F61" i="25" a="1"/>
  <c r="E30" i="25" a="1"/>
  <c r="E58" i="25" a="1"/>
  <c r="C40" i="25" a="1"/>
  <c r="G72" i="25" a="1"/>
  <c r="E80" i="25" a="1"/>
  <c r="C18" i="25" a="1"/>
  <c r="E66" i="25" a="1"/>
  <c r="I28" i="25" a="1"/>
  <c r="F28" i="25" a="1"/>
  <c r="C72" i="25" a="1"/>
  <c r="C48" i="25" a="1"/>
  <c r="F59" i="25" a="1"/>
  <c r="I24" i="25" a="1"/>
  <c r="E14" i="25" a="1"/>
  <c r="G104" i="22" a="1"/>
  <c r="H68" i="22" a="1"/>
  <c r="F86" i="22" a="1"/>
  <c r="E61" i="22" a="1"/>
  <c r="G23" i="22" a="1"/>
  <c r="H3" i="22" a="1"/>
  <c r="H51" i="22" a="1"/>
  <c r="E15" i="22" a="1"/>
  <c r="J82" i="22" a="1"/>
  <c r="J36" i="22" a="1"/>
  <c r="H10" i="22" a="1"/>
  <c r="G85" i="22" a="1"/>
  <c r="F30" i="22" a="1"/>
  <c r="J80" i="22" a="1"/>
  <c r="I76" i="25" a="1"/>
  <c r="F60" i="25" a="1"/>
  <c r="H34" i="22" a="1"/>
  <c r="F54" i="25" a="1"/>
  <c r="D10" i="25" a="1"/>
  <c r="H91" i="22" a="1"/>
  <c r="H109" i="22" a="1"/>
  <c r="G73" i="22" a="1"/>
  <c r="E59" i="22" a="1"/>
  <c r="G22" i="22" a="1"/>
  <c r="G99" i="22" a="1"/>
  <c r="J49" i="22" a="1"/>
  <c r="F13" i="22" a="1"/>
  <c r="J62" i="22" a="1"/>
  <c r="E35" i="22" a="1"/>
  <c r="J5" i="22" a="1"/>
  <c r="H83" i="22" a="1"/>
  <c r="H43" i="22" a="1"/>
  <c r="E18" i="22" a="1"/>
  <c r="H48" i="22" a="1"/>
  <c r="G89" i="22" a="1"/>
  <c r="G28" i="22" a="1"/>
  <c r="H96" i="22" a="1"/>
  <c r="H24" i="22" a="1"/>
  <c r="E53" i="22" a="1"/>
  <c r="F91" i="22" a="1"/>
  <c r="F49" i="22" a="1"/>
  <c r="I42" i="25" a="1"/>
  <c r="C10" i="25" a="1"/>
  <c r="C29" i="25" a="1"/>
  <c r="G41" i="25" a="1"/>
  <c r="I61" i="25" a="1"/>
  <c r="I55" i="25" a="1"/>
  <c r="C34" i="25" a="1"/>
  <c r="J78" i="22" a="1"/>
  <c r="J96" i="22" a="1"/>
  <c r="G124" i="22" a="1"/>
  <c r="E49" i="22" a="1"/>
  <c r="H20" i="22" a="1"/>
  <c r="E92" i="22" a="1"/>
  <c r="H40" i="22" a="1"/>
  <c r="G127" i="22" a="1"/>
  <c r="J61" i="22" a="1"/>
  <c r="E25" i="22" a="1"/>
  <c r="E5" i="22" a="1"/>
  <c r="J81" i="22" a="1"/>
  <c r="J41" i="22" a="1"/>
  <c r="F16" i="22" a="1"/>
  <c r="J46" i="22" a="1"/>
  <c r="J85" i="22" a="1"/>
  <c r="H26" i="22" a="1"/>
  <c r="E93" i="22" a="1"/>
  <c r="J22" i="22" a="1"/>
  <c r="H45" i="22" a="1"/>
  <c r="H76" i="22" a="1"/>
  <c r="G76" i="22" a="1"/>
  <c r="F61" i="22" a="1"/>
  <c r="J56" i="22" a="1"/>
  <c r="G38" i="22" a="1"/>
  <c r="F38" i="22" a="1"/>
  <c r="H44" i="22" a="1"/>
  <c r="G40" i="22" a="1"/>
  <c r="D69" i="25" a="1"/>
  <c r="D9" i="25" a="1"/>
  <c r="I35" i="25" a="1"/>
  <c r="F40" i="25" a="1"/>
  <c r="C65" i="25" a="1"/>
  <c r="G23" i="25" a="1"/>
  <c r="E66" i="22" a="1"/>
  <c r="E84" i="22" a="1"/>
  <c r="E105" i="22" a="1"/>
  <c r="E48" i="22" a="1"/>
  <c r="H11" i="22" a="1"/>
  <c r="F90" i="22" a="1"/>
  <c r="J38" i="22" a="1"/>
  <c r="E112" i="22" a="1"/>
  <c r="H60" i="22" a="1"/>
  <c r="E24" i="22" a="1"/>
  <c r="F4" i="22" a="1"/>
  <c r="G74" i="22" a="1"/>
  <c r="J40" i="22" a="1"/>
  <c r="F15" i="22" a="1"/>
  <c r="E45" i="22" a="1"/>
  <c r="G78" i="22" a="1"/>
  <c r="F19" i="22" a="1"/>
  <c r="H85" i="22" a="1"/>
  <c r="E21" i="22" a="1"/>
  <c r="J43" i="22" a="1"/>
  <c r="H62" i="22" a="1"/>
  <c r="F62" i="22" a="1"/>
  <c r="G57" i="22" a="1"/>
  <c r="F53" i="22" a="1"/>
  <c r="J34" i="22" a="1"/>
  <c r="E41" i="22" a="1"/>
  <c r="F45" i="25" a="1"/>
  <c r="D8" i="25" a="1"/>
  <c r="J117" i="22" a="1"/>
  <c r="F71" i="22" a="1"/>
  <c r="E83" i="22" a="1"/>
  <c r="F46" i="22" a="1"/>
  <c r="J10" i="22" a="1"/>
  <c r="J73" i="22" a="1"/>
  <c r="E37" i="22" a="1"/>
  <c r="F110" i="22" a="1"/>
  <c r="H50" i="22" a="1"/>
  <c r="F22" i="22" a="1"/>
  <c r="E111" i="22" a="1"/>
  <c r="F58" i="22" a="1"/>
  <c r="H32" i="22" a="1"/>
  <c r="E90" i="22" a="1"/>
  <c r="J24" i="22" a="1"/>
  <c r="J55" i="22" a="1"/>
  <c r="G10" i="22" a="1"/>
  <c r="E52" i="22" a="1"/>
  <c r="J94" i="22" a="1"/>
  <c r="F29" i="22" a="1"/>
  <c r="E33" i="22" a="1"/>
  <c r="G25" i="22" a="1"/>
  <c r="F28" i="22" a="1"/>
  <c r="H16" i="22" a="1"/>
  <c r="G6" i="22" a="1"/>
  <c r="F6" i="22" a="1"/>
  <c r="J11" i="22" a="1"/>
  <c r="D80" i="25" a="1"/>
  <c r="G68" i="25" a="1"/>
  <c r="I75" i="25" a="1"/>
  <c r="D65" i="25" a="1"/>
  <c r="C55" i="25" a="1"/>
  <c r="G33" i="25" a="1"/>
  <c r="F63" i="25" a="1"/>
  <c r="I41" i="25" a="1"/>
  <c r="I72" i="25" a="1"/>
  <c r="E34" i="25" a="1"/>
  <c r="G69" i="25" a="1"/>
  <c r="E43" i="25" a="1"/>
  <c r="F19" i="25" a="1"/>
  <c r="D5" i="25" a="1"/>
  <c r="E48" i="25" a="1"/>
  <c r="E20" i="25" a="1"/>
  <c r="D55" i="25" a="1"/>
  <c r="G44" i="25" a="1"/>
  <c r="I19" i="25" a="1"/>
  <c r="E5" i="25" a="1"/>
  <c r="D16" i="25" a="1"/>
  <c r="D45" i="25" a="1"/>
  <c r="G32" i="25" a="1"/>
  <c r="F3" i="25" a="1"/>
  <c r="G21" i="25" a="1"/>
  <c r="I27" i="25" a="1"/>
  <c r="E54" i="25" a="1"/>
  <c r="G38" i="25" a="1"/>
  <c r="C30" i="25" a="1"/>
  <c r="G9" i="25" a="1"/>
  <c r="D18" i="25" a="1"/>
  <c r="C49" i="25" a="1"/>
  <c r="E4" i="25" a="1"/>
  <c r="F30" i="25" a="1"/>
  <c r="J19" i="22" a="1"/>
  <c r="H98" i="22" a="1"/>
  <c r="J52" i="22" a="1"/>
  <c r="F70" i="25" a="1"/>
  <c r="G50" i="25" a="1"/>
  <c r="F62" i="25" a="1"/>
  <c r="C37" i="25" a="1"/>
  <c r="I48" i="25" a="1"/>
  <c r="I51" i="25" a="1"/>
  <c r="J45" i="22" a="1"/>
  <c r="G62" i="25" a="1"/>
  <c r="C51" i="25" a="1"/>
  <c r="I9" i="25" a="1"/>
  <c r="I59" i="25" a="1"/>
  <c r="F14" i="25" a="1"/>
  <c r="G13" i="25" a="1"/>
  <c r="G63" i="25" a="1"/>
  <c r="F46" i="25" a="1"/>
  <c r="I56" i="25" a="1"/>
  <c r="C56" i="25" a="1"/>
  <c r="C22" i="25" a="1"/>
  <c r="F68" i="25" a="1"/>
  <c r="F16" i="25" a="1"/>
  <c r="F8" i="25" a="1"/>
  <c r="E72" i="25" a="1"/>
  <c r="D12" i="25" a="1"/>
  <c r="D12" i="25" l="1"/>
  <c r="E72" i="25"/>
  <c r="F8" i="25"/>
  <c r="F16" i="25"/>
  <c r="F68" i="25"/>
  <c r="C22" i="25"/>
  <c r="C56" i="25"/>
  <c r="I56" i="25"/>
  <c r="F46" i="25"/>
  <c r="G63" i="25"/>
  <c r="G13" i="25"/>
  <c r="F14" i="25"/>
  <c r="I59" i="25"/>
  <c r="I9" i="25"/>
  <c r="C51" i="25"/>
  <c r="G62" i="25"/>
  <c r="J45" i="22"/>
  <c r="I51" i="25"/>
  <c r="I48" i="25"/>
  <c r="C37" i="25"/>
  <c r="F62" i="25"/>
  <c r="G50" i="25"/>
  <c r="F70" i="25"/>
  <c r="J52" i="22"/>
  <c r="H98" i="22"/>
  <c r="J19" i="22"/>
  <c r="F30" i="25"/>
  <c r="E4" i="25"/>
  <c r="C49" i="25"/>
  <c r="D18" i="25"/>
  <c r="G9" i="25"/>
  <c r="C30" i="25"/>
  <c r="G38" i="25"/>
  <c r="E54" i="25"/>
  <c r="I27" i="25"/>
  <c r="G21" i="25"/>
  <c r="F3" i="25"/>
  <c r="G32" i="25"/>
  <c r="D45" i="25"/>
  <c r="D16" i="25"/>
  <c r="E5" i="25"/>
  <c r="I19" i="25"/>
  <c r="G44" i="25"/>
  <c r="D55" i="25"/>
  <c r="E20" i="25"/>
  <c r="E48" i="25"/>
  <c r="D5" i="25"/>
  <c r="F19" i="25"/>
  <c r="E43" i="25"/>
  <c r="G69" i="25"/>
  <c r="E34" i="25"/>
  <c r="I72" i="25"/>
  <c r="I41" i="25"/>
  <c r="F63" i="25"/>
  <c r="G33" i="25"/>
  <c r="C55" i="25"/>
  <c r="D65" i="25"/>
  <c r="I75" i="25"/>
  <c r="G68" i="25"/>
  <c r="D80" i="25"/>
  <c r="J11" i="22"/>
  <c r="F6" i="22"/>
  <c r="G6" i="22"/>
  <c r="H16" i="22"/>
  <c r="F28" i="22"/>
  <c r="G25" i="22"/>
  <c r="E33" i="22"/>
  <c r="F29" i="22"/>
  <c r="J94" i="22"/>
  <c r="E52" i="22"/>
  <c r="G10" i="22"/>
  <c r="J55" i="22"/>
  <c r="J24" i="22"/>
  <c r="E90" i="22"/>
  <c r="H32" i="22"/>
  <c r="F58" i="22"/>
  <c r="E111" i="22"/>
  <c r="F22" i="22"/>
  <c r="H50" i="22"/>
  <c r="F110" i="22"/>
  <c r="E37" i="22"/>
  <c r="J73" i="22"/>
  <c r="J10" i="22"/>
  <c r="F46" i="22"/>
  <c r="E83" i="22"/>
  <c r="F71" i="22"/>
  <c r="J117" i="22"/>
  <c r="D8" i="25"/>
  <c r="F45" i="25"/>
  <c r="E41" i="22"/>
  <c r="J34" i="22"/>
  <c r="F53" i="22"/>
  <c r="G57" i="22"/>
  <c r="F62" i="22"/>
  <c r="H62" i="22"/>
  <c r="J43" i="22"/>
  <c r="E21" i="22"/>
  <c r="H85" i="22"/>
  <c r="F19" i="22"/>
  <c r="G78" i="22"/>
  <c r="E45" i="22"/>
  <c r="F15" i="22"/>
  <c r="J40" i="22"/>
  <c r="G74" i="22"/>
  <c r="F4" i="22"/>
  <c r="E24" i="22"/>
  <c r="H60" i="22"/>
  <c r="E112" i="22"/>
  <c r="J38" i="22"/>
  <c r="F90" i="22"/>
  <c r="H11" i="22"/>
  <c r="E48" i="22"/>
  <c r="E105" i="22"/>
  <c r="E84" i="22"/>
  <c r="E66" i="22"/>
  <c r="G23" i="25"/>
  <c r="C65" i="25"/>
  <c r="F40" i="25"/>
  <c r="I35" i="25"/>
  <c r="D9" i="25"/>
  <c r="D69" i="25"/>
  <c r="G40" i="22"/>
  <c r="H44" i="22"/>
  <c r="F38" i="22"/>
  <c r="G38" i="22"/>
  <c r="J56" i="22"/>
  <c r="F61" i="22"/>
  <c r="G76" i="22"/>
  <c r="H76" i="22"/>
  <c r="H45" i="22"/>
  <c r="J22" i="22"/>
  <c r="E93" i="22"/>
  <c r="H26" i="22"/>
  <c r="J85" i="22"/>
  <c r="J46" i="22"/>
  <c r="F16" i="22"/>
  <c r="J41" i="22"/>
  <c r="J81" i="22"/>
  <c r="E5" i="22"/>
  <c r="E25" i="22"/>
  <c r="J61" i="22"/>
  <c r="G127" i="22"/>
  <c r="H40" i="22"/>
  <c r="E92" i="22"/>
  <c r="H20" i="22"/>
  <c r="E49" i="22"/>
  <c r="G124" i="22"/>
  <c r="J96" i="22"/>
  <c r="J78" i="22"/>
  <c r="C34" i="25"/>
  <c r="I55" i="25"/>
  <c r="I61" i="25"/>
  <c r="G41" i="25"/>
  <c r="C29" i="25"/>
  <c r="C10" i="25"/>
  <c r="I42" i="25"/>
  <c r="F49" i="22"/>
  <c r="F91" i="22"/>
  <c r="E53" i="22"/>
  <c r="H24" i="22"/>
  <c r="H96" i="22"/>
  <c r="G28" i="22"/>
  <c r="G89" i="22"/>
  <c r="H48" i="22"/>
  <c r="E18" i="22"/>
  <c r="H43" i="22"/>
  <c r="H83" i="22"/>
  <c r="J5" i="22"/>
  <c r="E35" i="22"/>
  <c r="J62" i="22"/>
  <c r="F13" i="22"/>
  <c r="J49" i="22"/>
  <c r="G99" i="22"/>
  <c r="G22" i="22"/>
  <c r="E59" i="22"/>
  <c r="G73" i="22"/>
  <c r="H109" i="22"/>
  <c r="H91" i="22"/>
  <c r="D10" i="25"/>
  <c r="F54" i="25"/>
  <c r="H34" i="22"/>
  <c r="F60" i="25"/>
  <c r="I76" i="25"/>
  <c r="J80" i="22"/>
  <c r="F30" i="22"/>
  <c r="G85" i="22"/>
  <c r="H10" i="22"/>
  <c r="J36" i="22"/>
  <c r="J82" i="22"/>
  <c r="E15" i="22"/>
  <c r="H51" i="22"/>
  <c r="H3" i="22"/>
  <c r="G23" i="22"/>
  <c r="E61" i="22"/>
  <c r="F86" i="22"/>
  <c r="H68" i="22"/>
  <c r="G104" i="22"/>
  <c r="E14" i="25"/>
  <c r="I24" i="25"/>
  <c r="F59" i="25"/>
  <c r="C48" i="25"/>
  <c r="C72" i="25"/>
  <c r="F28" i="25"/>
  <c r="I28" i="25"/>
  <c r="E66" i="25"/>
  <c r="C18" i="25"/>
  <c r="E80" i="25"/>
  <c r="G72" i="25"/>
  <c r="C40" i="25"/>
  <c r="E58" i="25"/>
  <c r="E30" i="25"/>
  <c r="F61" i="25"/>
  <c r="G19" i="25"/>
  <c r="E76" i="25"/>
  <c r="E73" i="25"/>
  <c r="F66" i="22"/>
  <c r="G25" i="25"/>
  <c r="G36" i="25"/>
  <c r="C5" i="25"/>
  <c r="I60" i="25"/>
  <c r="D30" i="25"/>
  <c r="D31" i="25"/>
  <c r="E44" i="25"/>
  <c r="C74" i="25"/>
  <c r="G49" i="22"/>
  <c r="J54" i="22"/>
  <c r="G45" i="22"/>
  <c r="C19" i="25"/>
  <c r="I39" i="25"/>
  <c r="C11" i="25"/>
  <c r="D15" i="25"/>
  <c r="D66" i="25"/>
  <c r="G24" i="25"/>
  <c r="I32" i="25"/>
  <c r="G11" i="25"/>
  <c r="E3" i="25"/>
  <c r="I15" i="25"/>
  <c r="G40" i="25"/>
  <c r="C47" i="25"/>
  <c r="F15" i="25"/>
  <c r="D43" i="25"/>
  <c r="D3" i="25"/>
  <c r="E16" i="25"/>
  <c r="E38" i="25"/>
  <c r="F65" i="25"/>
  <c r="E31" i="25"/>
  <c r="G57" i="25"/>
  <c r="E37" i="25"/>
  <c r="G58" i="25"/>
  <c r="I29" i="25"/>
  <c r="D51" i="25"/>
  <c r="D63" i="25"/>
  <c r="I73" i="25"/>
  <c r="G66" i="25"/>
  <c r="D78" i="25"/>
  <c r="E2" i="22"/>
  <c r="E115" i="22"/>
  <c r="E102" i="22"/>
  <c r="F102" i="22"/>
  <c r="F10" i="22"/>
  <c r="E11" i="22"/>
  <c r="F11" i="22"/>
  <c r="F18" i="22"/>
  <c r="J72" i="22"/>
  <c r="H46" i="22"/>
  <c r="H5" i="22"/>
  <c r="J44" i="22"/>
  <c r="G19" i="22"/>
  <c r="E68" i="22"/>
  <c r="E28" i="22"/>
  <c r="H53" i="22"/>
  <c r="E100" i="22"/>
  <c r="G11" i="22"/>
  <c r="J37" i="22"/>
  <c r="H84" i="22"/>
  <c r="F24" i="22"/>
  <c r="G53" i="22"/>
  <c r="G4" i="22"/>
  <c r="G33" i="22"/>
  <c r="E62" i="22"/>
  <c r="E99" i="22"/>
  <c r="G81" i="22"/>
  <c r="F122" i="22"/>
  <c r="C53" i="25"/>
  <c r="E26" i="25"/>
  <c r="C25" i="25"/>
  <c r="D79" i="25"/>
  <c r="C80" i="25"/>
  <c r="I21" i="25"/>
  <c r="F11" i="25"/>
  <c r="E9" i="25"/>
  <c r="F55" i="25"/>
  <c r="F49" i="25"/>
  <c r="G80" i="25"/>
  <c r="D46" i="25"/>
  <c r="C46" i="25"/>
  <c r="C33" i="25"/>
  <c r="C31" i="25"/>
  <c r="G56" i="25"/>
  <c r="G29" i="25"/>
  <c r="I69" i="25"/>
  <c r="H55" i="22"/>
  <c r="F67" i="22"/>
  <c r="C20" i="25"/>
  <c r="C16" i="25"/>
  <c r="G10" i="25"/>
  <c r="D36" i="25"/>
  <c r="F58" i="25"/>
  <c r="F52" i="25"/>
  <c r="C69" i="25"/>
  <c r="G51" i="22"/>
  <c r="H74" i="22"/>
  <c r="G26" i="22"/>
  <c r="G50" i="22"/>
  <c r="I46" i="25"/>
  <c r="I43" i="25"/>
  <c r="D20" i="25"/>
  <c r="G16" i="25"/>
  <c r="F69" i="25"/>
  <c r="F26" i="25"/>
  <c r="I34" i="25"/>
  <c r="D13" i="25"/>
  <c r="C4" i="25"/>
  <c r="E17" i="25"/>
  <c r="F42" i="25"/>
  <c r="D52" i="25"/>
  <c r="C17" i="25"/>
  <c r="E45" i="25"/>
  <c r="I3" i="25"/>
  <c r="D17" i="25"/>
  <c r="E39" i="25"/>
  <c r="C67" i="25"/>
  <c r="E32" i="25"/>
  <c r="G65" i="25"/>
  <c r="I38" i="25"/>
  <c r="D60" i="25"/>
  <c r="G30" i="25"/>
  <c r="C52" i="25"/>
  <c r="I63" i="25"/>
  <c r="F74" i="25"/>
  <c r="E67" i="25"/>
  <c r="I78" i="25"/>
  <c r="G5" i="22"/>
  <c r="J125" i="22"/>
  <c r="F117" i="22"/>
  <c r="G117" i="22"/>
  <c r="F17" i="22"/>
  <c r="G14" i="22"/>
  <c r="E22" i="22"/>
  <c r="E20" i="22"/>
  <c r="F80" i="22"/>
  <c r="G48" i="22"/>
  <c r="F7" i="22"/>
  <c r="F52" i="22"/>
  <c r="F21" i="22"/>
  <c r="G75" i="22"/>
  <c r="E29" i="22"/>
  <c r="H54" i="22"/>
  <c r="G107" i="22"/>
  <c r="F12" i="22"/>
  <c r="J47" i="22"/>
  <c r="G86" i="22"/>
  <c r="E26" i="22"/>
  <c r="H64" i="22"/>
  <c r="F5" i="22"/>
  <c r="F35" i="22"/>
  <c r="G79" i="22"/>
  <c r="J111" i="22"/>
  <c r="F94" i="22"/>
  <c r="H113" i="22"/>
  <c r="G39" i="25"/>
  <c r="G8" i="25"/>
  <c r="C28" i="25"/>
  <c r="G26" i="25"/>
  <c r="G29" i="22"/>
  <c r="I10" i="25"/>
  <c r="C2" i="25"/>
  <c r="E27" i="25"/>
  <c r="D26" i="25"/>
  <c r="D28" i="25"/>
  <c r="E41" i="25"/>
  <c r="C58" i="25"/>
  <c r="F32" i="25"/>
  <c r="G3" i="25"/>
  <c r="D72" i="25"/>
  <c r="D29" i="25"/>
  <c r="F48" i="25"/>
  <c r="I64" i="25"/>
  <c r="E44" i="22"/>
  <c r="E91" i="22"/>
  <c r="C44" i="25"/>
  <c r="D61" i="25"/>
  <c r="F31" i="25"/>
  <c r="F10" i="25"/>
  <c r="E22" i="25"/>
  <c r="E78" i="25"/>
  <c r="E63" i="25"/>
  <c r="F59" i="22"/>
  <c r="H105" i="22"/>
  <c r="H107" i="22"/>
  <c r="G100" i="22"/>
  <c r="E15" i="25"/>
  <c r="F18" i="25"/>
  <c r="G34" i="25"/>
  <c r="I23" i="25"/>
  <c r="F73" i="25"/>
  <c r="G28" i="25"/>
  <c r="C43" i="25"/>
  <c r="G14" i="25"/>
  <c r="G4" i="25"/>
  <c r="I18" i="25"/>
  <c r="G43" i="25"/>
  <c r="D54" i="25"/>
  <c r="I17" i="25"/>
  <c r="E47" i="25"/>
  <c r="F4" i="25"/>
  <c r="G18" i="25"/>
  <c r="E42" i="25"/>
  <c r="E68" i="25"/>
  <c r="E33" i="25"/>
  <c r="F71" i="25"/>
  <c r="E40" i="25"/>
  <c r="G61" i="25"/>
  <c r="D32" i="25"/>
  <c r="F53" i="25"/>
  <c r="F64" i="25"/>
  <c r="D75" i="25"/>
  <c r="C68" i="25"/>
  <c r="F79" i="25"/>
  <c r="H8" i="22"/>
  <c r="E3" i="22"/>
  <c r="F3" i="22"/>
  <c r="E13" i="22"/>
  <c r="J20" i="22"/>
  <c r="J21" i="22"/>
  <c r="H25" i="22"/>
  <c r="G27" i="22"/>
  <c r="J83" i="22"/>
  <c r="F50" i="22"/>
  <c r="J8" i="22"/>
  <c r="E54" i="22"/>
  <c r="E23" i="22"/>
  <c r="E79" i="22"/>
  <c r="J30" i="22"/>
  <c r="G56" i="22"/>
  <c r="F109" i="22"/>
  <c r="E14" i="22"/>
  <c r="H49" i="22"/>
  <c r="G108" i="22"/>
  <c r="J27" i="22"/>
  <c r="G66" i="22"/>
  <c r="E10" i="22"/>
  <c r="F36" i="22"/>
  <c r="F81" i="22"/>
  <c r="E122" i="22"/>
  <c r="E107" i="22"/>
  <c r="E120" i="22"/>
  <c r="C7" i="25"/>
  <c r="D42" i="25"/>
  <c r="F9" i="25"/>
  <c r="I12" i="25"/>
  <c r="F5" i="25"/>
  <c r="G35" i="25"/>
  <c r="I16" i="25"/>
  <c r="E8" i="25"/>
  <c r="I74" i="25"/>
  <c r="D76" i="25"/>
  <c r="G37" i="25"/>
  <c r="D62" i="25"/>
  <c r="I8" i="25"/>
  <c r="G22" i="25"/>
  <c r="D50" i="25"/>
  <c r="I30" i="25"/>
  <c r="C59" i="25"/>
  <c r="E10" i="25"/>
  <c r="I22" i="25"/>
  <c r="E2" i="25"/>
  <c r="C8" i="25"/>
  <c r="C15" i="25"/>
  <c r="E23" i="25"/>
  <c r="F39" i="25"/>
  <c r="I52" i="25"/>
  <c r="C45" i="25"/>
  <c r="E61" i="25"/>
  <c r="C14" i="25"/>
  <c r="C27" i="25"/>
  <c r="D41" i="25"/>
  <c r="F57" i="25"/>
  <c r="D2" i="25"/>
  <c r="I7" i="25"/>
  <c r="I14" i="25"/>
  <c r="D23" i="25"/>
  <c r="D37" i="25"/>
  <c r="F51" i="25"/>
  <c r="D64" i="25"/>
  <c r="G15" i="25"/>
  <c r="E29" i="25"/>
  <c r="F44" i="25"/>
  <c r="G55" i="25"/>
  <c r="I25" i="25"/>
  <c r="F36" i="25"/>
  <c r="D47" i="25"/>
  <c r="I57" i="25"/>
  <c r="D74" i="25"/>
  <c r="E28" i="25"/>
  <c r="C39" i="25"/>
  <c r="G49" i="25"/>
  <c r="E60" i="25"/>
  <c r="F80" i="25"/>
  <c r="I67" i="25"/>
  <c r="D73" i="25"/>
  <c r="E79" i="25"/>
  <c r="C66" i="25"/>
  <c r="E71" i="25"/>
  <c r="G76" i="25"/>
  <c r="J25" i="22"/>
  <c r="G106" i="22"/>
  <c r="H33" i="22"/>
  <c r="F100" i="22"/>
  <c r="F27" i="22"/>
  <c r="G87" i="22"/>
  <c r="J23" i="22"/>
  <c r="H87" i="22"/>
  <c r="F42" i="22"/>
  <c r="E7" i="22"/>
  <c r="J53" i="22"/>
  <c r="J7" i="22"/>
  <c r="E51" i="22"/>
  <c r="E8" i="22"/>
  <c r="H58" i="22"/>
  <c r="G16" i="22"/>
  <c r="E42" i="22"/>
  <c r="F69" i="22"/>
  <c r="H13" i="22"/>
  <c r="F39" i="22"/>
  <c r="E82" i="22"/>
  <c r="E4" i="22"/>
  <c r="G17" i="22"/>
  <c r="E43" i="22"/>
  <c r="J74" i="22"/>
  <c r="E126" i="22"/>
  <c r="H37" i="22"/>
  <c r="G64" i="22"/>
  <c r="G13" i="22"/>
  <c r="F26" i="22"/>
  <c r="E39" i="22"/>
  <c r="J51" i="22"/>
  <c r="H72" i="22"/>
  <c r="F98" i="22"/>
  <c r="G3" i="22"/>
  <c r="J9" i="22"/>
  <c r="G20" i="22"/>
  <c r="F33" i="22"/>
  <c r="E46" i="22"/>
  <c r="J58" i="22"/>
  <c r="E81" i="22"/>
  <c r="H106" i="22"/>
  <c r="F124" i="22"/>
  <c r="F23" i="22"/>
  <c r="E36" i="22"/>
  <c r="J48" i="22"/>
  <c r="J60" i="22"/>
  <c r="G88" i="22"/>
  <c r="H2" i="22"/>
  <c r="F9" i="22"/>
  <c r="J18" i="22"/>
  <c r="H31" i="22"/>
  <c r="G44" i="22"/>
  <c r="F57" i="22"/>
  <c r="E72" i="22"/>
  <c r="H97" i="22"/>
  <c r="F121" i="22"/>
  <c r="H71" i="22"/>
  <c r="G84" i="22"/>
  <c r="F97" i="22"/>
  <c r="E110" i="22"/>
  <c r="G120" i="22"/>
  <c r="G69" i="22"/>
  <c r="F82" i="22"/>
  <c r="E95" i="22"/>
  <c r="J107" i="22"/>
  <c r="J66" i="22"/>
  <c r="H79" i="22"/>
  <c r="G92" i="22"/>
  <c r="F105" i="22"/>
  <c r="H116" i="22"/>
  <c r="F64" i="22"/>
  <c r="E77" i="22"/>
  <c r="J89" i="22"/>
  <c r="H102" i="22"/>
  <c r="G121" i="22"/>
  <c r="J127" i="22"/>
  <c r="F119" i="22"/>
  <c r="H125" i="22"/>
  <c r="D34" i="23"/>
  <c r="G26" i="23"/>
  <c r="F9" i="23"/>
  <c r="I16" i="23"/>
  <c r="G18" i="23"/>
  <c r="D53" i="23"/>
  <c r="F40" i="23"/>
  <c r="D24" i="23"/>
  <c r="D52" i="23"/>
  <c r="F14" i="23"/>
  <c r="I44" i="23"/>
  <c r="E39" i="23"/>
  <c r="G8" i="23"/>
  <c r="D22" i="23"/>
  <c r="G3" i="23"/>
  <c r="D10" i="23"/>
  <c r="F16" i="23"/>
  <c r="I32" i="23"/>
  <c r="G50" i="23"/>
  <c r="D26" i="23"/>
  <c r="G37" i="23"/>
  <c r="F53" i="23"/>
  <c r="F7" i="23"/>
  <c r="I13" i="23"/>
  <c r="E25" i="23"/>
  <c r="D41" i="23"/>
  <c r="I20" i="23"/>
  <c r="I35" i="23"/>
  <c r="F49" i="23"/>
  <c r="F21" i="23"/>
  <c r="I27" i="23"/>
  <c r="F35" i="23"/>
  <c r="E48" i="23"/>
  <c r="D4" i="21"/>
  <c r="L7" i="21"/>
  <c r="L9" i="21"/>
  <c r="G21" i="21"/>
  <c r="E38" i="21"/>
  <c r="D52" i="21"/>
  <c r="E10" i="21"/>
  <c r="L26" i="21"/>
  <c r="G43" i="21"/>
  <c r="G64" i="21"/>
  <c r="G13" i="21"/>
  <c r="E30" i="21"/>
  <c r="I46" i="21"/>
  <c r="L62" i="21"/>
  <c r="F8" i="21"/>
  <c r="L24" i="21"/>
  <c r="H41" i="21"/>
  <c r="I59" i="21"/>
  <c r="G10" i="21"/>
  <c r="L20" i="21"/>
  <c r="I38" i="21"/>
  <c r="F55" i="21"/>
  <c r="H7" i="21"/>
  <c r="E24" i="21"/>
  <c r="H35" i="21"/>
  <c r="I52" i="21"/>
  <c r="D77" i="21"/>
  <c r="I11" i="21"/>
  <c r="H29" i="21"/>
  <c r="E43" i="21"/>
  <c r="F60" i="21"/>
  <c r="H77" i="21"/>
  <c r="D17" i="21"/>
  <c r="I33" i="21"/>
  <c r="F45" i="21"/>
  <c r="L70" i="21"/>
  <c r="F57" i="21"/>
  <c r="G3" i="21"/>
  <c r="H12" i="21"/>
  <c r="I21" i="21"/>
  <c r="L31" i="21"/>
  <c r="D41" i="21"/>
  <c r="E50" i="21"/>
  <c r="E56" i="21"/>
  <c r="G63" i="21"/>
  <c r="D10" i="21"/>
  <c r="E19" i="21"/>
  <c r="F29" i="21"/>
  <c r="G38" i="21"/>
  <c r="H47" i="21"/>
  <c r="I61" i="21"/>
  <c r="G71" i="21"/>
  <c r="L4" i="21"/>
  <c r="D14" i="21"/>
  <c r="E23" i="21"/>
  <c r="F33" i="21"/>
  <c r="G42" i="21"/>
  <c r="D51" i="21"/>
  <c r="E57" i="21"/>
  <c r="I64" i="21"/>
  <c r="F69" i="21"/>
  <c r="L73" i="21"/>
  <c r="G61" i="21"/>
  <c r="D66" i="21"/>
  <c r="H70" i="21"/>
  <c r="E75" i="21"/>
  <c r="G126" i="22"/>
  <c r="E52" i="23"/>
  <c r="F42" i="23"/>
  <c r="I15" i="23"/>
  <c r="F31" i="23"/>
  <c r="G29" i="23"/>
  <c r="G4" i="23"/>
  <c r="G44" i="23"/>
  <c r="I25" i="23"/>
  <c r="E3" i="23"/>
  <c r="D16" i="23"/>
  <c r="D49" i="23"/>
  <c r="F43" i="23"/>
  <c r="E10" i="23"/>
  <c r="E31" i="23"/>
  <c r="F4" i="23"/>
  <c r="I10" i="23"/>
  <c r="E17" i="23"/>
  <c r="D37" i="23"/>
  <c r="G51" i="23"/>
  <c r="I28" i="23"/>
  <c r="D45" i="23"/>
  <c r="I54" i="23"/>
  <c r="E8" i="23"/>
  <c r="G14" i="23"/>
  <c r="D28" i="23"/>
  <c r="D42" i="23"/>
  <c r="G22" i="23"/>
  <c r="I36" i="23"/>
  <c r="F50" i="23"/>
  <c r="E22" i="23"/>
  <c r="G28" i="23"/>
  <c r="E37" i="23"/>
  <c r="D50" i="23"/>
  <c r="F6" i="21"/>
  <c r="E3" i="21"/>
  <c r="D11" i="21"/>
  <c r="H22" i="21"/>
  <c r="F39" i="21"/>
  <c r="G54" i="21"/>
  <c r="E13" i="21"/>
  <c r="I27" i="21"/>
  <c r="H44" i="21"/>
  <c r="I66" i="21"/>
  <c r="H19" i="21"/>
  <c r="D31" i="21"/>
  <c r="L47" i="21"/>
  <c r="D65" i="21"/>
  <c r="G14" i="21"/>
  <c r="D27" i="21"/>
  <c r="I42" i="21"/>
  <c r="D63" i="21"/>
  <c r="H11" i="21"/>
  <c r="D22" i="21"/>
  <c r="H39" i="21"/>
  <c r="I56" i="21"/>
  <c r="G8" i="21"/>
  <c r="F26" i="21"/>
  <c r="I36" i="21"/>
  <c r="L56" i="21"/>
  <c r="F2" i="21"/>
  <c r="L12" i="21"/>
  <c r="G30" i="21"/>
  <c r="E46" i="21"/>
  <c r="L61" i="21"/>
  <c r="H4" i="21"/>
  <c r="E18" i="21"/>
  <c r="L34" i="21"/>
  <c r="G46" i="21"/>
  <c r="E73" i="21"/>
  <c r="E58" i="21"/>
  <c r="I4" i="21"/>
  <c r="L13" i="21"/>
  <c r="D23" i="21"/>
  <c r="E33" i="21"/>
  <c r="F42" i="21"/>
  <c r="L50" i="21"/>
  <c r="D57" i="21"/>
  <c r="D2" i="21"/>
  <c r="F11" i="21"/>
  <c r="G20" i="21"/>
  <c r="H30" i="21"/>
  <c r="I39" i="21"/>
  <c r="L48" i="21"/>
  <c r="I62" i="21"/>
  <c r="H72" i="21"/>
  <c r="E6" i="21"/>
  <c r="F15" i="21"/>
  <c r="G24" i="21"/>
  <c r="H34" i="21"/>
  <c r="I43" i="21"/>
  <c r="L51" i="21"/>
  <c r="L57" i="21"/>
  <c r="F65" i="21"/>
  <c r="L69" i="21"/>
  <c r="G74" i="21"/>
  <c r="D62" i="21"/>
  <c r="H66" i="21"/>
  <c r="E71" i="21"/>
  <c r="I75" i="21"/>
  <c r="J106" i="22"/>
  <c r="H127" i="22"/>
  <c r="F75" i="22"/>
  <c r="E88" i="22"/>
  <c r="J100" i="22"/>
  <c r="J113" i="22"/>
  <c r="H123" i="22"/>
  <c r="F72" i="22"/>
  <c r="E85" i="22"/>
  <c r="J97" i="22"/>
  <c r="H110" i="22"/>
  <c r="G70" i="22"/>
  <c r="F83" i="22"/>
  <c r="E96" i="22"/>
  <c r="J108" i="22"/>
  <c r="J118" i="22"/>
  <c r="J67" i="22"/>
  <c r="H80" i="22"/>
  <c r="G93" i="22"/>
  <c r="F106" i="22"/>
  <c r="E123" i="22"/>
  <c r="G114" i="22"/>
  <c r="J120" i="22"/>
  <c r="F127" i="22"/>
  <c r="G13" i="23"/>
  <c r="I50" i="23"/>
  <c r="G55" i="23"/>
  <c r="G39" i="23"/>
  <c r="G41" i="23"/>
  <c r="I7" i="23"/>
  <c r="G17" i="23"/>
  <c r="G27" i="23"/>
  <c r="I4" i="23"/>
  <c r="E23" i="23"/>
  <c r="I55" i="23"/>
  <c r="G47" i="23"/>
  <c r="I11" i="23"/>
  <c r="F39" i="23"/>
  <c r="E5" i="23"/>
  <c r="G11" i="23"/>
  <c r="D20" i="23"/>
  <c r="D38" i="23"/>
  <c r="I52" i="23"/>
  <c r="G30" i="23"/>
  <c r="D46" i="23"/>
  <c r="F2" i="23"/>
  <c r="D9" i="23"/>
  <c r="F15" i="23"/>
  <c r="I29" i="23"/>
  <c r="D43" i="23"/>
  <c r="F24" i="23"/>
  <c r="D40" i="23"/>
  <c r="D55" i="23"/>
  <c r="D23" i="23"/>
  <c r="F29" i="23"/>
  <c r="D39" i="23"/>
  <c r="I51" i="23"/>
  <c r="B2" i="21"/>
  <c r="L5" i="21"/>
  <c r="E12" i="21"/>
  <c r="I29" i="21"/>
  <c r="E40" i="21"/>
  <c r="D56" i="21"/>
  <c r="F14" i="21"/>
  <c r="L28" i="21"/>
  <c r="G45" i="21"/>
  <c r="D69" i="21"/>
  <c r="I20" i="21"/>
  <c r="E32" i="21"/>
  <c r="I48" i="21"/>
  <c r="F67" i="21"/>
  <c r="H15" i="21"/>
  <c r="E28" i="21"/>
  <c r="L43" i="21"/>
  <c r="E65" i="21"/>
  <c r="G12" i="21"/>
  <c r="E29" i="21"/>
  <c r="I40" i="21"/>
  <c r="F58" i="21"/>
  <c r="H9" i="21"/>
  <c r="E27" i="21"/>
  <c r="L42" i="21"/>
  <c r="H61" i="21"/>
  <c r="F3" i="21"/>
  <c r="D19" i="21"/>
  <c r="H31" i="21"/>
  <c r="F47" i="21"/>
  <c r="L63" i="21"/>
  <c r="I5" i="21"/>
  <c r="F19" i="21"/>
  <c r="D36" i="21"/>
  <c r="H50" i="21"/>
  <c r="G75" i="21"/>
  <c r="L58" i="21"/>
  <c r="D6" i="21"/>
  <c r="E15" i="21"/>
  <c r="F24" i="21"/>
  <c r="G34" i="21"/>
  <c r="H43" i="21"/>
  <c r="H51" i="21"/>
  <c r="I57" i="21"/>
  <c r="I2" i="21"/>
  <c r="D12" i="21"/>
  <c r="E21" i="21"/>
  <c r="F31" i="21"/>
  <c r="G40" i="21"/>
  <c r="H49" i="21"/>
  <c r="H64" i="21"/>
  <c r="I73" i="21"/>
  <c r="L6" i="21"/>
  <c r="D16" i="21"/>
  <c r="E26" i="21"/>
  <c r="F35" i="21"/>
  <c r="G44" i="21"/>
  <c r="H52" i="21"/>
  <c r="I58" i="21"/>
  <c r="L65" i="21"/>
  <c r="G70" i="21"/>
  <c r="D75" i="21"/>
  <c r="H62" i="21"/>
  <c r="E67" i="21"/>
  <c r="I71" i="21"/>
  <c r="F76" i="21"/>
  <c r="H108" i="22"/>
  <c r="G63" i="22"/>
  <c r="F76" i="22"/>
  <c r="E89" i="22"/>
  <c r="J101" i="22"/>
  <c r="J114" i="22"/>
  <c r="F125" i="22"/>
  <c r="E74" i="22"/>
  <c r="J86" i="22"/>
  <c r="H99" i="22"/>
  <c r="G112" i="22"/>
  <c r="G71" i="22"/>
  <c r="F84" i="22"/>
  <c r="E97" i="22"/>
  <c r="J109" i="22"/>
  <c r="F120" i="22"/>
  <c r="H69" i="22"/>
  <c r="G82" i="22"/>
  <c r="F95" i="22"/>
  <c r="E108" i="22"/>
  <c r="J123" i="22"/>
  <c r="F115" i="22"/>
  <c r="H121" i="22"/>
  <c r="F20" i="23"/>
  <c r="E34" i="23"/>
  <c r="I22" i="23"/>
  <c r="F30" i="23"/>
  <c r="E2" i="23"/>
  <c r="D21" i="23"/>
  <c r="D11" i="23"/>
  <c r="E21" i="23"/>
  <c r="E33" i="23"/>
  <c r="F6" i="23"/>
  <c r="D25" i="23"/>
  <c r="G25" i="23"/>
  <c r="G49" i="23"/>
  <c r="F13" i="23"/>
  <c r="F41" i="23"/>
  <c r="D6" i="23"/>
  <c r="F12" i="23"/>
  <c r="I21" i="23"/>
  <c r="E40" i="23"/>
  <c r="D54" i="23"/>
  <c r="F32" i="23"/>
  <c r="D47" i="23"/>
  <c r="F3" i="23"/>
  <c r="I9" i="23"/>
  <c r="E16" i="23"/>
  <c r="G31" i="23"/>
  <c r="D44" i="23"/>
  <c r="E27" i="23"/>
  <c r="E44" i="23"/>
  <c r="F17" i="23"/>
  <c r="I23" i="23"/>
  <c r="E30" i="23"/>
  <c r="I40" i="23"/>
  <c r="G53" i="23"/>
  <c r="F4" i="21"/>
  <c r="E9" i="21"/>
  <c r="D13" i="21"/>
  <c r="L30" i="21"/>
  <c r="F41" i="21"/>
  <c r="H57" i="21"/>
  <c r="G15" i="21"/>
  <c r="D33" i="21"/>
  <c r="H46" i="21"/>
  <c r="F71" i="21"/>
  <c r="H21" i="21"/>
  <c r="F38" i="21"/>
  <c r="L49" i="21"/>
  <c r="H69" i="21"/>
  <c r="I16" i="21"/>
  <c r="F34" i="21"/>
  <c r="I44" i="21"/>
  <c r="G67" i="21"/>
  <c r="H13" i="21"/>
  <c r="F30" i="21"/>
  <c r="L41" i="21"/>
  <c r="L59" i="21"/>
  <c r="I13" i="21"/>
  <c r="F28" i="21"/>
  <c r="D44" i="21"/>
  <c r="H65" i="21"/>
  <c r="G4" i="21"/>
  <c r="E20" i="21"/>
  <c r="I32" i="21"/>
  <c r="G48" i="21"/>
  <c r="E66" i="21"/>
  <c r="H6" i="21"/>
  <c r="F22" i="21"/>
  <c r="L36" i="21"/>
  <c r="D53" i="21"/>
  <c r="I77" i="21"/>
  <c r="H59" i="21"/>
  <c r="F7" i="21"/>
  <c r="G16" i="21"/>
  <c r="H26" i="21"/>
  <c r="I35" i="21"/>
  <c r="L44" i="21"/>
  <c r="G52" i="21"/>
  <c r="G58" i="21"/>
  <c r="E4" i="21"/>
  <c r="F13" i="21"/>
  <c r="G22" i="21"/>
  <c r="H32" i="21"/>
  <c r="I41" i="21"/>
  <c r="I51" i="21"/>
  <c r="I65" i="21"/>
  <c r="L74" i="21"/>
  <c r="E8" i="21"/>
  <c r="F17" i="21"/>
  <c r="G27" i="21"/>
  <c r="H36" i="21"/>
  <c r="I45" i="21"/>
  <c r="F53" i="21"/>
  <c r="G59" i="21"/>
  <c r="G66" i="21"/>
  <c r="D71" i="21"/>
  <c r="H75" i="21"/>
  <c r="E63" i="21"/>
  <c r="I67" i="21"/>
  <c r="F72" i="21"/>
  <c r="L76" i="21"/>
  <c r="E6" i="22"/>
  <c r="J90" i="22"/>
  <c r="E86" i="22"/>
  <c r="G83" i="22"/>
  <c r="E116" i="22"/>
  <c r="E19" i="23"/>
  <c r="D32" i="23"/>
  <c r="E14" i="23"/>
  <c r="E32" i="23"/>
  <c r="E35" i="23"/>
  <c r="D8" i="23"/>
  <c r="I26" i="23"/>
  <c r="F27" i="23"/>
  <c r="D2" i="23"/>
  <c r="D15" i="23"/>
  <c r="I6" i="23"/>
  <c r="E13" i="23"/>
  <c r="G23" i="23"/>
  <c r="E41" i="23"/>
  <c r="I17" i="23"/>
  <c r="F33" i="23"/>
  <c r="D48" i="23"/>
  <c r="E4" i="23"/>
  <c r="G10" i="23"/>
  <c r="D17" i="23"/>
  <c r="G33" i="23"/>
  <c r="F51" i="23"/>
  <c r="D29" i="23"/>
  <c r="E45" i="23"/>
  <c r="E18" i="23"/>
  <c r="G24" i="23"/>
  <c r="D31" i="23"/>
  <c r="I41" i="23"/>
  <c r="G54" i="23"/>
  <c r="D7" i="21"/>
  <c r="L3" i="21"/>
  <c r="E14" i="21"/>
  <c r="I31" i="21"/>
  <c r="G47" i="21"/>
  <c r="D59" i="21"/>
  <c r="F16" i="21"/>
  <c r="E34" i="21"/>
  <c r="I47" i="21"/>
  <c r="H73" i="21"/>
  <c r="I22" i="21"/>
  <c r="G39" i="21"/>
  <c r="E51" i="21"/>
  <c r="L71" i="21"/>
  <c r="H17" i="21"/>
  <c r="G35" i="21"/>
  <c r="L45" i="21"/>
  <c r="I69" i="21"/>
  <c r="I14" i="21"/>
  <c r="G31" i="21"/>
  <c r="D48" i="21"/>
  <c r="F61" i="21"/>
  <c r="L14" i="21"/>
  <c r="G29" i="21"/>
  <c r="E45" i="21"/>
  <c r="L67" i="21"/>
  <c r="H5" i="21"/>
  <c r="F21" i="21"/>
  <c r="L38" i="21"/>
  <c r="F49" i="21"/>
  <c r="G68" i="21"/>
  <c r="I7" i="21"/>
  <c r="G23" i="21"/>
  <c r="D38" i="21"/>
  <c r="G57" i="21"/>
  <c r="F54" i="21"/>
  <c r="G60" i="21"/>
  <c r="D8" i="21"/>
  <c r="E17" i="21"/>
  <c r="F27" i="21"/>
  <c r="G36" i="21"/>
  <c r="H45" i="21"/>
  <c r="E53" i="21"/>
  <c r="F59" i="21"/>
  <c r="G5" i="21"/>
  <c r="H14" i="21"/>
  <c r="I23" i="21"/>
  <c r="L33" i="21"/>
  <c r="D43" i="21"/>
  <c r="D54" i="21"/>
  <c r="L66" i="21"/>
  <c r="D76" i="21"/>
  <c r="G9" i="21"/>
  <c r="H18" i="21"/>
  <c r="I28" i="21"/>
  <c r="L37" i="21"/>
  <c r="D47" i="21"/>
  <c r="E54" i="21"/>
  <c r="E60" i="21"/>
  <c r="D67" i="21"/>
  <c r="H71" i="21"/>
  <c r="E76" i="21"/>
  <c r="I63" i="21"/>
  <c r="F68" i="21"/>
  <c r="L72" i="21"/>
  <c r="G77" i="21"/>
  <c r="G52" i="22"/>
  <c r="E114" i="22"/>
  <c r="G42" i="22"/>
  <c r="F101" i="22"/>
  <c r="E38" i="22"/>
  <c r="J84" i="22"/>
  <c r="E78" i="22"/>
  <c r="J126" i="22"/>
  <c r="G101" i="22"/>
  <c r="J98" i="22"/>
  <c r="H70" i="22"/>
  <c r="F96" i="22"/>
  <c r="E109" i="22"/>
  <c r="H124" i="22"/>
  <c r="G122" i="22"/>
  <c r="G42" i="23"/>
  <c r="G5" i="23"/>
  <c r="G45" i="23"/>
  <c r="I37" i="25"/>
  <c r="E18" i="25"/>
  <c r="I70" i="25"/>
  <c r="C57" i="25"/>
  <c r="D58" i="25"/>
  <c r="F23" i="25"/>
  <c r="C60" i="25"/>
  <c r="D49" i="25"/>
  <c r="I31" i="25"/>
  <c r="C50" i="25"/>
  <c r="F25" i="25"/>
  <c r="E51" i="25"/>
  <c r="I4" i="25"/>
  <c r="F17" i="25"/>
  <c r="I36" i="25"/>
  <c r="D68" i="25"/>
  <c r="I47" i="25"/>
  <c r="E6" i="25"/>
  <c r="G17" i="25"/>
  <c r="C41" i="25"/>
  <c r="C6" i="25"/>
  <c r="E11" i="25"/>
  <c r="G20" i="25"/>
  <c r="F34" i="25"/>
  <c r="G47" i="25"/>
  <c r="C62" i="25"/>
  <c r="D56" i="25"/>
  <c r="C75" i="25"/>
  <c r="C23" i="25"/>
  <c r="D38" i="25"/>
  <c r="E49" i="25"/>
  <c r="I66" i="25"/>
  <c r="I5" i="25"/>
  <c r="D11" i="25"/>
  <c r="F20" i="25"/>
  <c r="D33" i="25"/>
  <c r="E46" i="25"/>
  <c r="G59" i="25"/>
  <c r="G75" i="25"/>
  <c r="D24" i="25"/>
  <c r="E36" i="25"/>
  <c r="G52" i="25"/>
  <c r="F78" i="25"/>
  <c r="C32" i="25"/>
  <c r="G42" i="25"/>
  <c r="E53" i="25"/>
  <c r="G67" i="25"/>
  <c r="F24" i="25"/>
  <c r="D35" i="25"/>
  <c r="I45" i="25"/>
  <c r="F56" i="25"/>
  <c r="D70" i="25"/>
  <c r="I65" i="25"/>
  <c r="D71" i="25"/>
  <c r="F76" i="25"/>
  <c r="C64" i="25"/>
  <c r="E69" i="25"/>
  <c r="G74" i="25"/>
  <c r="I80" i="25"/>
  <c r="E55" i="22"/>
  <c r="G15" i="22"/>
  <c r="H63" i="22"/>
  <c r="G9" i="22"/>
  <c r="F60" i="22"/>
  <c r="H9" i="22"/>
  <c r="G60" i="22"/>
  <c r="H27" i="22"/>
  <c r="F88" i="22"/>
  <c r="J31" i="22"/>
  <c r="F89" i="22"/>
  <c r="G36" i="22"/>
  <c r="E113" i="22"/>
  <c r="H36" i="22"/>
  <c r="F113" i="22"/>
  <c r="E31" i="22"/>
  <c r="H56" i="22"/>
  <c r="G98" i="22"/>
  <c r="J33" i="22"/>
  <c r="G59" i="22"/>
  <c r="F111" i="22"/>
  <c r="E12" i="22"/>
  <c r="E32" i="22"/>
  <c r="H57" i="22"/>
  <c r="E104" i="22"/>
  <c r="F32" i="22"/>
  <c r="J57" i="22"/>
  <c r="H93" i="22"/>
  <c r="H21" i="22"/>
  <c r="G34" i="22"/>
  <c r="F47" i="22"/>
  <c r="E60" i="22"/>
  <c r="F87" i="22"/>
  <c r="J112" i="22"/>
  <c r="G7" i="22"/>
  <c r="J15" i="22"/>
  <c r="H28" i="22"/>
  <c r="G41" i="22"/>
  <c r="F54" i="22"/>
  <c r="E70" i="22"/>
  <c r="H95" i="22"/>
  <c r="F116" i="22"/>
  <c r="J17" i="22"/>
  <c r="H30" i="22"/>
  <c r="G43" i="22"/>
  <c r="F56" i="22"/>
  <c r="G77" i="22"/>
  <c r="E103" i="22"/>
  <c r="J6" i="22"/>
  <c r="F14" i="22"/>
  <c r="E27" i="22"/>
  <c r="J39" i="22"/>
  <c r="H52" i="22"/>
  <c r="H66" i="22"/>
  <c r="F92" i="22"/>
  <c r="F114" i="22"/>
  <c r="E67" i="22"/>
  <c r="J79" i="22"/>
  <c r="H92" i="22"/>
  <c r="G105" i="22"/>
  <c r="E117" i="22"/>
  <c r="J64" i="22"/>
  <c r="H77" i="22"/>
  <c r="G90" i="22"/>
  <c r="F103" i="22"/>
  <c r="F63" i="22"/>
  <c r="E75" i="22"/>
  <c r="J87" i="22"/>
  <c r="H100" i="22"/>
  <c r="G113" i="22"/>
  <c r="G123" i="22"/>
  <c r="G72" i="22"/>
  <c r="F85" i="22"/>
  <c r="E98" i="22"/>
  <c r="J110" i="22"/>
  <c r="G125" i="22"/>
  <c r="J116" i="22"/>
  <c r="F123" i="22"/>
  <c r="I43" i="23"/>
  <c r="F19" i="23"/>
  <c r="G46" i="23"/>
  <c r="I46" i="23"/>
  <c r="I8" i="23"/>
  <c r="D36" i="23"/>
  <c r="I24" i="23"/>
  <c r="F36" i="23"/>
  <c r="F37" i="23"/>
  <c r="G9" i="23"/>
  <c r="G38" i="23"/>
  <c r="E29" i="23"/>
  <c r="I3" i="23"/>
  <c r="G16" i="23"/>
  <c r="I49" i="23"/>
  <c r="G7" i="23"/>
  <c r="D14" i="23"/>
  <c r="F26" i="23"/>
  <c r="E42" i="23"/>
  <c r="G19" i="23"/>
  <c r="G34" i="23"/>
  <c r="E49" i="23"/>
  <c r="D5" i="23"/>
  <c r="F11" i="23"/>
  <c r="I18" i="23"/>
  <c r="I37" i="23"/>
  <c r="F52" i="23"/>
  <c r="I30" i="23"/>
  <c r="E46" i="23"/>
  <c r="D19" i="23"/>
  <c r="F25" i="23"/>
  <c r="I31" i="23"/>
  <c r="G43" i="23"/>
  <c r="G52" i="23"/>
  <c r="D3" i="21"/>
  <c r="F10" i="21"/>
  <c r="F18" i="21"/>
  <c r="L32" i="21"/>
  <c r="H48" i="21"/>
  <c r="H60" i="21"/>
  <c r="G17" i="21"/>
  <c r="D35" i="21"/>
  <c r="G53" i="21"/>
  <c r="L75" i="21"/>
  <c r="L23" i="21"/>
  <c r="H40" i="21"/>
  <c r="E52" i="21"/>
  <c r="E74" i="21"/>
  <c r="I18" i="21"/>
  <c r="F36" i="21"/>
  <c r="F51" i="21"/>
  <c r="D72" i="21"/>
  <c r="I17" i="21"/>
  <c r="F32" i="21"/>
  <c r="E49" i="21"/>
  <c r="F63" i="21"/>
  <c r="I15" i="21"/>
  <c r="G32" i="21"/>
  <c r="D46" i="21"/>
  <c r="E70" i="21"/>
  <c r="H8" i="21"/>
  <c r="E22" i="21"/>
  <c r="D40" i="21"/>
  <c r="G50" i="21"/>
  <c r="I70" i="21"/>
  <c r="L8" i="21"/>
  <c r="H24" i="21"/>
  <c r="E42" i="21"/>
  <c r="D64" i="21"/>
  <c r="D55" i="21"/>
  <c r="E61" i="21"/>
  <c r="F9" i="21"/>
  <c r="G18" i="21"/>
  <c r="H28" i="21"/>
  <c r="I37" i="21"/>
  <c r="L46" i="21"/>
  <c r="L53" i="21"/>
  <c r="D60" i="21"/>
  <c r="I6" i="21"/>
  <c r="L15" i="21"/>
  <c r="D26" i="21"/>
  <c r="E35" i="21"/>
  <c r="F44" i="21"/>
  <c r="F56" i="21"/>
  <c r="D68" i="21"/>
  <c r="E77" i="21"/>
  <c r="I10" i="21"/>
  <c r="L19" i="21"/>
  <c r="D30" i="21"/>
  <c r="E39" i="21"/>
  <c r="F48" i="21"/>
  <c r="L54" i="21"/>
  <c r="D61" i="21"/>
  <c r="H67" i="21"/>
  <c r="E72" i="21"/>
  <c r="I76" i="21"/>
  <c r="F64" i="21"/>
  <c r="L68" i="21"/>
  <c r="G73" i="21"/>
  <c r="B2" i="22"/>
  <c r="J26" i="22"/>
  <c r="F68" i="22"/>
  <c r="J16" i="22"/>
  <c r="F55" i="22"/>
  <c r="G12" i="22"/>
  <c r="J50" i="22"/>
  <c r="G110" i="22"/>
  <c r="H103" i="22"/>
  <c r="J75" i="22"/>
  <c r="J119" i="22"/>
  <c r="H111" i="22"/>
  <c r="F38" i="23"/>
  <c r="C38" i="25"/>
  <c r="I33" i="25"/>
  <c r="D4" i="25"/>
  <c r="E62" i="25"/>
  <c r="G71" i="25"/>
  <c r="G27" i="25"/>
  <c r="G73" i="25"/>
  <c r="C3" i="25"/>
  <c r="I49" i="25"/>
  <c r="E55" i="25"/>
  <c r="F27" i="25"/>
  <c r="C54" i="25"/>
  <c r="D6" i="25"/>
  <c r="D19" i="25"/>
  <c r="I40" i="25"/>
  <c r="C13" i="25"/>
  <c r="I50" i="25"/>
  <c r="G7" i="25"/>
  <c r="E19" i="25"/>
  <c r="I53" i="25"/>
  <c r="G6" i="25"/>
  <c r="C12" i="25"/>
  <c r="F21" i="25"/>
  <c r="F35" i="25"/>
  <c r="G48" i="25"/>
  <c r="C63" i="25"/>
  <c r="D57" i="25"/>
  <c r="G79" i="25"/>
  <c r="C24" i="25"/>
  <c r="D39" i="25"/>
  <c r="E50" i="25"/>
  <c r="C71" i="25"/>
  <c r="F6" i="25"/>
  <c r="I11" i="25"/>
  <c r="E21" i="25"/>
  <c r="D34" i="25"/>
  <c r="F47" i="25"/>
  <c r="G60" i="25"/>
  <c r="G12" i="25"/>
  <c r="D25" i="25"/>
  <c r="F41" i="25"/>
  <c r="G53" i="25"/>
  <c r="I79" i="25"/>
  <c r="F33" i="25"/>
  <c r="D44" i="25"/>
  <c r="I54" i="25"/>
  <c r="I68" i="25"/>
  <c r="E25" i="25"/>
  <c r="C36" i="25"/>
  <c r="G46" i="25"/>
  <c r="E57" i="25"/>
  <c r="E74" i="25"/>
  <c r="F66" i="25"/>
  <c r="I71" i="25"/>
  <c r="C78" i="25"/>
  <c r="G64" i="25"/>
  <c r="C70" i="25"/>
  <c r="E75" i="25"/>
  <c r="J14" i="22"/>
  <c r="F77" i="22"/>
  <c r="E19" i="22"/>
  <c r="F78" i="22"/>
  <c r="H12" i="22"/>
  <c r="G65" i="22"/>
  <c r="J12" i="22"/>
  <c r="H65" i="22"/>
  <c r="F31" i="22"/>
  <c r="J102" i="22"/>
  <c r="J42" i="22"/>
  <c r="J103" i="22"/>
  <c r="E40" i="22"/>
  <c r="H122" i="22"/>
  <c r="H47" i="22"/>
  <c r="J122" i="22"/>
  <c r="J32" i="22"/>
  <c r="G58" i="22"/>
  <c r="J105" i="22"/>
  <c r="H35" i="22"/>
  <c r="G67" i="22"/>
  <c r="H119" i="22"/>
  <c r="J13" i="22"/>
  <c r="G39" i="22"/>
  <c r="G61" i="22"/>
  <c r="G111" i="22"/>
  <c r="E34" i="22"/>
  <c r="H59" i="22"/>
  <c r="E101" i="22"/>
  <c r="H22" i="22"/>
  <c r="G35" i="22"/>
  <c r="F48" i="22"/>
  <c r="E69" i="22"/>
  <c r="H94" i="22"/>
  <c r="G119" i="22"/>
  <c r="F8" i="22"/>
  <c r="H17" i="22"/>
  <c r="G30" i="22"/>
  <c r="F43" i="22"/>
  <c r="E56" i="22"/>
  <c r="J71" i="22"/>
  <c r="G97" i="22"/>
  <c r="F118" i="22"/>
  <c r="H19" i="22"/>
  <c r="G32" i="22"/>
  <c r="F45" i="22"/>
  <c r="E58" i="22"/>
  <c r="F79" i="22"/>
  <c r="J104" i="22"/>
  <c r="H7" i="22"/>
  <c r="E16" i="22"/>
  <c r="J28" i="22"/>
  <c r="H41" i="22"/>
  <c r="G54" i="22"/>
  <c r="G68" i="22"/>
  <c r="E94" i="22"/>
  <c r="G116" i="22"/>
  <c r="J68" i="22"/>
  <c r="H81" i="22"/>
  <c r="G94" i="22"/>
  <c r="F107" i="22"/>
  <c r="E118" i="22"/>
  <c r="J65" i="22"/>
  <c r="H78" i="22"/>
  <c r="G91" i="22"/>
  <c r="F104" i="22"/>
  <c r="E64" i="22"/>
  <c r="J76" i="22"/>
  <c r="H89" i="22"/>
  <c r="G102" i="22"/>
  <c r="H114" i="22"/>
  <c r="E125" i="22"/>
  <c r="F74" i="22"/>
  <c r="E87" i="22"/>
  <c r="J99" i="22"/>
  <c r="H112" i="22"/>
  <c r="F126" i="22"/>
  <c r="H117" i="22"/>
  <c r="E124" i="22"/>
  <c r="E7" i="23"/>
  <c r="E6" i="23"/>
  <c r="E55" i="23"/>
  <c r="D4" i="23"/>
  <c r="D12" i="23"/>
  <c r="F44" i="23"/>
  <c r="F28" i="23"/>
  <c r="I48" i="23"/>
  <c r="I45" i="23"/>
  <c r="E11" i="23"/>
  <c r="G40" i="23"/>
  <c r="D33" i="23"/>
  <c r="F5" i="23"/>
  <c r="F18" i="23"/>
  <c r="E54" i="23"/>
  <c r="F8" i="23"/>
  <c r="I14" i="23"/>
  <c r="E28" i="23"/>
  <c r="E43" i="23"/>
  <c r="F22" i="23"/>
  <c r="G35" i="23"/>
  <c r="E50" i="23"/>
  <c r="I5" i="23"/>
  <c r="E12" i="23"/>
  <c r="G21" i="23"/>
  <c r="I38" i="23"/>
  <c r="I53" i="23"/>
  <c r="I33" i="23"/>
  <c r="F47" i="23"/>
  <c r="I19" i="23"/>
  <c r="E26" i="23"/>
  <c r="G32" i="23"/>
  <c r="F45" i="23"/>
  <c r="F54" i="23"/>
  <c r="D5" i="21"/>
  <c r="G2" i="21"/>
  <c r="G19" i="21"/>
  <c r="D34" i="21"/>
  <c r="I49" i="21"/>
  <c r="F62" i="21"/>
  <c r="H23" i="21"/>
  <c r="E36" i="21"/>
  <c r="H54" i="21"/>
  <c r="E11" i="21"/>
  <c r="L27" i="21"/>
  <c r="G41" i="21"/>
  <c r="H53" i="21"/>
  <c r="G76" i="21"/>
  <c r="L22" i="21"/>
  <c r="G37" i="21"/>
  <c r="F52" i="21"/>
  <c r="F74" i="21"/>
  <c r="L18" i="21"/>
  <c r="G33" i="21"/>
  <c r="D50" i="21"/>
  <c r="F5" i="21"/>
  <c r="L16" i="21"/>
  <c r="H33" i="21"/>
  <c r="E47" i="21"/>
  <c r="G72" i="21"/>
  <c r="I9" i="21"/>
  <c r="F23" i="21"/>
  <c r="L40" i="21"/>
  <c r="L52" i="21"/>
  <c r="D73" i="21"/>
  <c r="D15" i="21"/>
  <c r="G26" i="21"/>
  <c r="F43" i="21"/>
  <c r="F66" i="21"/>
  <c r="L55" i="21"/>
  <c r="E62" i="21"/>
  <c r="H10" i="21"/>
  <c r="I19" i="21"/>
  <c r="L29" i="21"/>
  <c r="D39" i="21"/>
  <c r="E48" i="21"/>
  <c r="I54" i="21"/>
  <c r="I60" i="21"/>
  <c r="G7" i="21"/>
  <c r="H16" i="21"/>
  <c r="I26" i="21"/>
  <c r="L35" i="21"/>
  <c r="D45" i="21"/>
  <c r="H58" i="21"/>
  <c r="E69" i="21"/>
  <c r="E2" i="21"/>
  <c r="G11" i="21"/>
  <c r="H20" i="21"/>
  <c r="I30" i="21"/>
  <c r="L39" i="21"/>
  <c r="D49" i="21"/>
  <c r="H55" i="21"/>
  <c r="H63" i="21"/>
  <c r="E68" i="21"/>
  <c r="I72" i="21"/>
  <c r="F77" i="21"/>
  <c r="L64" i="21"/>
  <c r="G69" i="21"/>
  <c r="D74" i="21"/>
  <c r="B2" i="23"/>
  <c r="H6" i="22"/>
  <c r="H39" i="22"/>
  <c r="J93" i="22"/>
  <c r="H29" i="22"/>
  <c r="H75" i="22"/>
  <c r="F25" i="22"/>
  <c r="E63" i="22"/>
  <c r="F65" i="22"/>
  <c r="J115" i="22"/>
  <c r="H88" i="22"/>
  <c r="F73" i="22"/>
  <c r="J121" i="22"/>
  <c r="E38" i="23"/>
  <c r="C42" i="25"/>
  <c r="E12" i="25"/>
  <c r="I6" i="25"/>
  <c r="E70" i="25"/>
  <c r="F2" i="25"/>
  <c r="G31" i="25"/>
  <c r="I13" i="25"/>
  <c r="G5" i="25"/>
  <c r="F67" i="25"/>
  <c r="C61" i="25"/>
  <c r="F29" i="25"/>
  <c r="E59" i="25"/>
  <c r="F7" i="25"/>
  <c r="I20" i="25"/>
  <c r="I44" i="25"/>
  <c r="C21" i="25"/>
  <c r="D53" i="25"/>
  <c r="C9" i="25"/>
  <c r="D21" i="25"/>
  <c r="C79" i="25"/>
  <c r="E7" i="25"/>
  <c r="F13" i="25"/>
  <c r="F22" i="25"/>
  <c r="F38" i="25"/>
  <c r="G51" i="25"/>
  <c r="E64" i="25"/>
  <c r="D59" i="25"/>
  <c r="F12" i="25"/>
  <c r="C26" i="25"/>
  <c r="D40" i="25"/>
  <c r="E52" i="25"/>
  <c r="I77" i="25"/>
  <c r="D7" i="25"/>
  <c r="E13" i="25"/>
  <c r="D22" i="25"/>
  <c r="E35" i="25"/>
  <c r="F50" i="25"/>
  <c r="I62" i="25"/>
  <c r="D14" i="25"/>
  <c r="D27" i="25"/>
  <c r="F43" i="25"/>
  <c r="G54" i="25"/>
  <c r="E24" i="25"/>
  <c r="C35" i="25"/>
  <c r="G45" i="25"/>
  <c r="E56" i="25"/>
  <c r="C73" i="25"/>
  <c r="I26" i="25"/>
  <c r="F37" i="25"/>
  <c r="D48" i="25"/>
  <c r="I58" i="25"/>
  <c r="F75" i="25"/>
  <c r="D67" i="25"/>
  <c r="F72" i="25"/>
  <c r="G78" i="25"/>
  <c r="E65" i="25"/>
  <c r="G70" i="25"/>
  <c r="C76" i="25"/>
  <c r="G18" i="22"/>
  <c r="J91" i="22"/>
  <c r="E30" i="22"/>
  <c r="J92" i="22"/>
  <c r="H23" i="22"/>
  <c r="E80" i="22"/>
  <c r="F20" i="22"/>
  <c r="E73" i="22"/>
  <c r="H38" i="22"/>
  <c r="J3" i="22"/>
  <c r="G46" i="22"/>
  <c r="H4" i="22"/>
  <c r="G47" i="22"/>
  <c r="J4" i="22"/>
  <c r="F51" i="22"/>
  <c r="H14" i="22"/>
  <c r="F40" i="22"/>
  <c r="G62" i="22"/>
  <c r="G109" i="22"/>
  <c r="G37" i="22"/>
  <c r="E71" i="22"/>
  <c r="F2" i="22"/>
  <c r="H15" i="22"/>
  <c r="F41" i="22"/>
  <c r="J63" i="22"/>
  <c r="G115" i="22"/>
  <c r="J35" i="22"/>
  <c r="H61" i="22"/>
  <c r="H104" i="22"/>
  <c r="G24" i="22"/>
  <c r="F37" i="22"/>
  <c r="E50" i="22"/>
  <c r="J70" i="22"/>
  <c r="G96" i="22"/>
  <c r="G2" i="22"/>
  <c r="E9" i="22"/>
  <c r="H18" i="22"/>
  <c r="G31" i="22"/>
  <c r="F44" i="22"/>
  <c r="E57" i="22"/>
  <c r="H73" i="22"/>
  <c r="F99" i="22"/>
  <c r="E121" i="22"/>
  <c r="G21" i="22"/>
  <c r="F34" i="22"/>
  <c r="E47" i="22"/>
  <c r="J59" i="22"/>
  <c r="H86" i="22"/>
  <c r="F112" i="22"/>
  <c r="G8" i="22"/>
  <c r="E17" i="22"/>
  <c r="J29" i="22"/>
  <c r="H42" i="22"/>
  <c r="G55" i="22"/>
  <c r="F70" i="22"/>
  <c r="J95" i="22"/>
  <c r="H118" i="22"/>
  <c r="J69" i="22"/>
  <c r="H82" i="22"/>
  <c r="G95" i="22"/>
  <c r="F108" i="22"/>
  <c r="E119" i="22"/>
  <c r="H67" i="22"/>
  <c r="G80" i="22"/>
  <c r="F93" i="22"/>
  <c r="E106" i="22"/>
  <c r="E65" i="22"/>
  <c r="J77" i="22"/>
  <c r="H90" i="22"/>
  <c r="G103" i="22"/>
  <c r="H115" i="22"/>
  <c r="H126" i="22"/>
  <c r="E76" i="22"/>
  <c r="J88" i="22"/>
  <c r="H101" i="22"/>
  <c r="H120" i="22"/>
  <c r="E127" i="22"/>
  <c r="G118" i="22"/>
  <c r="J124" i="22"/>
  <c r="D51" i="23"/>
  <c r="G12" i="23"/>
  <c r="D3" i="23"/>
  <c r="F10" i="23"/>
  <c r="E15" i="23"/>
  <c r="G48" i="23"/>
  <c r="E36" i="23"/>
  <c r="E53" i="23"/>
  <c r="I47" i="23"/>
  <c r="I12" i="23"/>
  <c r="I42" i="23"/>
  <c r="D35" i="23"/>
  <c r="D7" i="23"/>
  <c r="E20" i="23"/>
  <c r="G2" i="23"/>
  <c r="E9" i="23"/>
  <c r="G15" i="23"/>
  <c r="D30" i="23"/>
  <c r="F46" i="23"/>
  <c r="E24" i="23"/>
  <c r="G36" i="23"/>
  <c r="E51" i="23"/>
  <c r="G6" i="23"/>
  <c r="D13" i="23"/>
  <c r="F23" i="23"/>
  <c r="I39" i="23"/>
  <c r="D18" i="23"/>
  <c r="I34" i="23"/>
  <c r="F48" i="23"/>
  <c r="G20" i="23"/>
  <c r="D27" i="23"/>
  <c r="F34" i="23"/>
  <c r="E47" i="23"/>
  <c r="F55" i="23"/>
  <c r="E5" i="21"/>
  <c r="I3" i="21"/>
  <c r="F20" i="21"/>
  <c r="D37" i="21"/>
  <c r="I50" i="21"/>
  <c r="D9" i="21"/>
  <c r="I24" i="21"/>
  <c r="F37" i="21"/>
  <c r="E59" i="21"/>
  <c r="F12" i="21"/>
  <c r="D29" i="21"/>
  <c r="H42" i="21"/>
  <c r="D58" i="21"/>
  <c r="E7" i="21"/>
  <c r="D24" i="21"/>
  <c r="H38" i="21"/>
  <c r="E55" i="21"/>
  <c r="H76" i="21"/>
  <c r="D20" i="21"/>
  <c r="H37" i="21"/>
  <c r="I53" i="21"/>
  <c r="G6" i="21"/>
  <c r="D18" i="21"/>
  <c r="I34" i="21"/>
  <c r="G51" i="21"/>
  <c r="I74" i="21"/>
  <c r="L10" i="21"/>
  <c r="G28" i="21"/>
  <c r="D42" i="21"/>
  <c r="I55" i="21"/>
  <c r="F75" i="21"/>
  <c r="E16" i="21"/>
  <c r="H27" i="21"/>
  <c r="E44" i="21"/>
  <c r="H68" i="21"/>
  <c r="H56" i="21"/>
  <c r="H2" i="21"/>
  <c r="L11" i="21"/>
  <c r="D21" i="21"/>
  <c r="E31" i="21"/>
  <c r="F40" i="21"/>
  <c r="G49" i="21"/>
  <c r="G55" i="21"/>
  <c r="G62" i="21"/>
  <c r="I8" i="21"/>
  <c r="L17" i="21"/>
  <c r="D28" i="21"/>
  <c r="E37" i="21"/>
  <c r="F46" i="21"/>
  <c r="L60" i="21"/>
  <c r="F70" i="21"/>
  <c r="H3" i="21"/>
  <c r="I12" i="21"/>
  <c r="L21" i="21"/>
  <c r="D32" i="21"/>
  <c r="E41" i="21"/>
  <c r="F50" i="21"/>
  <c r="G56" i="21"/>
  <c r="E64" i="21"/>
  <c r="I68" i="21"/>
  <c r="F73" i="21"/>
  <c r="L77" i="21"/>
  <c r="G65" i="21"/>
  <c r="D70" i="21"/>
  <c r="H74" i="21"/>
  <c r="B2" i="25"/>
</calcChain>
</file>

<file path=xl/sharedStrings.xml><?xml version="1.0" encoding="utf-8"?>
<sst xmlns="http://schemas.openxmlformats.org/spreadsheetml/2006/main" count="4910" uniqueCount="2039">
  <si>
    <t>Release date:</t>
  </si>
  <si>
    <t>Source</t>
  </si>
  <si>
    <t>Demography</t>
  </si>
  <si>
    <t>UN. World Population Prospects, 2020</t>
  </si>
  <si>
    <t>Crude birth rate (births per 1,000 population)</t>
  </si>
  <si>
    <t>Total fertility (live births per woman)</t>
  </si>
  <si>
    <t xml:space="preserve">Maternal Mortality Ratio (per 100,000 live births) </t>
  </si>
  <si>
    <t>WHO, UNICEF, UNFPA, World Bank Group, and the United Nations Population Division, 2019. Trends in Maternal Mortality: 2000 to 2017. 2020</t>
  </si>
  <si>
    <t>Neo natal mortality rate (per 1,000 live births)</t>
  </si>
  <si>
    <t>UNICEF Global Databases, 2020</t>
  </si>
  <si>
    <t>Adult mortality rate (probability of dying between 15 and 60 years per 1000 population)</t>
  </si>
  <si>
    <t>WHO, Global Health Observatory data repository, 2020</t>
  </si>
  <si>
    <t xml:space="preserve">Top 1 cause of death (% of total estimated deaths): </t>
  </si>
  <si>
    <t>WHO, 2020. Global Health Estimates 2016: Deaths by Cause, Age, Sex, by Country and by Region, 2000-2016.</t>
  </si>
  <si>
    <t xml:space="preserve">Top 2 cause of death (% of total estimated deaths): </t>
  </si>
  <si>
    <t xml:space="preserve">Top 3 cause of death (% of total estimated deaths): </t>
  </si>
  <si>
    <t>Prevalence of undernourishment (% of population)</t>
  </si>
  <si>
    <t>World Bank, 2019. Food and Agriculture Organization</t>
  </si>
  <si>
    <t>Macroeconomics</t>
  </si>
  <si>
    <t>GNI per capita, Atlas method (current US$)</t>
  </si>
  <si>
    <t>World Bank national accounts data, and OECD National Accounts data files, 2020</t>
  </si>
  <si>
    <t>Income level</t>
  </si>
  <si>
    <t>World Bank, 2020</t>
  </si>
  <si>
    <t>GDP per capita (current US$)</t>
  </si>
  <si>
    <t>General government revenue as % of GDP</t>
  </si>
  <si>
    <t>IMF, World Economic Outlook database, 2020</t>
  </si>
  <si>
    <t>General government gross debt as % of GDP</t>
  </si>
  <si>
    <t>GDP growth rate (annual %)</t>
  </si>
  <si>
    <t>Poverty headcount ratio at $1.90 a day (2011 PPP) (% of population)</t>
  </si>
  <si>
    <t>World Bank, Development Research Group, 2020</t>
  </si>
  <si>
    <t>Health Systems Indicators</t>
  </si>
  <si>
    <t>Service delivery Infrastructure, management and coverage</t>
  </si>
  <si>
    <t>Density (per 100,000 population) of central, referral and district hospitals</t>
  </si>
  <si>
    <t>Density (per 10,000 population) of hospital beds</t>
  </si>
  <si>
    <t>Density (per 100,000 population) of health posts (PHC facility)</t>
  </si>
  <si>
    <t>Density (per 100,000 population) of health center (PHC facility)</t>
  </si>
  <si>
    <t>Density (per 100,000 population) of dispensaries (PHC facility)</t>
  </si>
  <si>
    <t>Density (per 100,000 population) of laboratories (PHC facility)</t>
  </si>
  <si>
    <t>Density (per 100,000 population) of pharmacies (PHC facility)</t>
  </si>
  <si>
    <t>UHC service coverage index</t>
  </si>
  <si>
    <t>World Bank, Hogan et al., 2020</t>
  </si>
  <si>
    <t>Percentage of antenatal clients with 1st visit before 12 weeks - ANC 1</t>
  </si>
  <si>
    <t>Antenatal care coverage - at least four visits (%) - ANC 4</t>
  </si>
  <si>
    <t>Service Provision Assessments (SPA) Reports, 2020</t>
  </si>
  <si>
    <t>Service Delivery Indicators (SDI), 2020</t>
  </si>
  <si>
    <t>Human Resources for Health</t>
  </si>
  <si>
    <t>Density (per 10,000 population) of physicians</t>
  </si>
  <si>
    <t>Density (per 10,000 population) of nursing and midwifery personnel</t>
  </si>
  <si>
    <t>Density (per 10,000 population) of community health workers</t>
  </si>
  <si>
    <t>Density (per 10,000 population) of laboratory health workers</t>
  </si>
  <si>
    <t xml:space="preserve">Density (per 10,000 population) or number of pharmaceutical personnel </t>
  </si>
  <si>
    <t>Density (per 10,000 population) or number of other health workers</t>
  </si>
  <si>
    <t>Health Information Systems</t>
  </si>
  <si>
    <t>Internal Global Fund information. M&amp;E Healths Systems Profiles, 2020</t>
  </si>
  <si>
    <t>Procurement and Supply Chain</t>
  </si>
  <si>
    <t>Percentage of health facilities providing diagnostic services with tracer items on the day of the visit</t>
  </si>
  <si>
    <t>Health Financing</t>
  </si>
  <si>
    <t>Current Health Expenditure (CHE) in Local Currency Units or USD</t>
  </si>
  <si>
    <t>WHO, Global Health Expenditure Database (GHED), 2020</t>
  </si>
  <si>
    <t>Current Health Expenditure (CHE) per capita in USD</t>
  </si>
  <si>
    <t>Domestic General Government Health Expenditure (GGHE-D) in Local Currency Units or USD</t>
  </si>
  <si>
    <t>Domestic General Government Health Expenditure (GGHE-D) per capita in USD</t>
  </si>
  <si>
    <t>Domestic Private Health Expenditure (PVT-D)  in Local Currency Units or USD</t>
  </si>
  <si>
    <t>Domestic Private Health Expenditure (PVT-D) per capita in USD</t>
  </si>
  <si>
    <t>Out-of-Pocket Expenditure (OOPS) in Local Currency Units or USD</t>
  </si>
  <si>
    <t>Out-of-Pocket Expenditure (OOPS)  per capita in USD</t>
  </si>
  <si>
    <t>Primary Health Care (PHC) Expenditure per capita in USD</t>
  </si>
  <si>
    <t>Domestic General Government Health Expenditure (GGHE-D) as % General Government Expenditure (GGE)</t>
  </si>
  <si>
    <t>Domestic General Government Expenditure on PHC as % GGE-D</t>
  </si>
  <si>
    <t>Domestic General Government Health Expenditure (GGHE-D) as % Gross Domestic Product (GDP)</t>
  </si>
  <si>
    <t>Domestic General Government Health Expenditure (GGHE-D) as % Current Health Expenditure (CHE)</t>
  </si>
  <si>
    <t>Domestic Private Health Expenditure (PVT-D) as % Current Health Expenditure (CHE)</t>
  </si>
  <si>
    <t>Compulsory Financing Arrangements as % of Current Health Expenditure (CHE)</t>
  </si>
  <si>
    <t>Out-of-pocket (OOPS) as % of Current Health Expenditure (CHE)</t>
  </si>
  <si>
    <t>External Health Expenditure (EXT) as % of Current Health Expenditure (CHE)</t>
  </si>
  <si>
    <t>Domestic general government expenditure for HIV/AIDS and sexually transmitted diseases (Million LCU)</t>
  </si>
  <si>
    <t>Domestic general government expenditure for tuberculosis (Million LCU)</t>
  </si>
  <si>
    <t>Domestic general government expenditure for malaria (Million LCU)</t>
  </si>
  <si>
    <t>External source of funding for HIV/AIDS (Million LCU)</t>
  </si>
  <si>
    <t>External source of funding for tuberculosis (Million LCU)</t>
  </si>
  <si>
    <t>External source of funding for malaria (Million LCU)</t>
  </si>
  <si>
    <t>UNAIDS AIDSInfo</t>
  </si>
  <si>
    <t>UNAIDS AIDSInfo Key Population Atlas</t>
  </si>
  <si>
    <t>DHS Program Statcompiler</t>
  </si>
  <si>
    <t>WHO, Global TB Database: burden estimates</t>
  </si>
  <si>
    <t>WHO, Global TB Database: treatment outcomes</t>
  </si>
  <si>
    <t>WHO, Global TB Database: notifications</t>
  </si>
  <si>
    <t>WHO Global Malaria Programme</t>
  </si>
  <si>
    <t>WHO Global Malaria Programme. World Malaria Report, 2020</t>
  </si>
  <si>
    <t>Total population, all genders (thousands)</t>
  </si>
  <si>
    <t>Life expectancy at birth all genders combined (years)</t>
  </si>
  <si>
    <t>Under-five mortality, 5q0, for all genders combined (deaths under age five per 1,000 live births)</t>
  </si>
  <si>
    <t>Percentage of health facilities with tracer medicines available on the day of the visit for HIV</t>
  </si>
  <si>
    <t>Percentage of health facilities with tracer medicines available on the day of the visit for TB</t>
  </si>
  <si>
    <t>Percentage of health facilities with tracer medicines available on the day of the visit for Malaria</t>
  </si>
  <si>
    <t>WHO, Global TB Database: Expenditure and utilisation</t>
  </si>
  <si>
    <t>External supervision</t>
  </si>
  <si>
    <t>WHO, Global Health Observatory data repository, 2019</t>
  </si>
  <si>
    <t>Health Facility Assesments Reports and international studies. SARA, SPA, SDI</t>
  </si>
  <si>
    <t>Facility reports that it received at least one external supervisory visit from the district, regional or national office during the six months before the survey. Denominator = all the facilities interviewed</t>
  </si>
  <si>
    <t>Number of health workers that are not off duty who are absent from the facility on an announced visit as a share of ten randomly sampled workers. Health workers doing fieldwork (mainly community and public health workers) are counted as present.</t>
  </si>
  <si>
    <t>Applicant's remarks (as applicable)</t>
  </si>
  <si>
    <t xml:space="preserve">GF remarks </t>
  </si>
  <si>
    <t>GF remarks</t>
  </si>
  <si>
    <t>HIV epidemic transmission metrics</t>
  </si>
  <si>
    <t>Testing and treatment cascade</t>
  </si>
  <si>
    <t>EMTCT</t>
  </si>
  <si>
    <t>Priority populations</t>
  </si>
  <si>
    <t>UNAIDS population size estimates for AGYW; forthcoming</t>
  </si>
  <si>
    <t>Stigma, discrimination and violence</t>
  </si>
  <si>
    <t xml:space="preserve">Sexual and reproductive health </t>
  </si>
  <si>
    <t xml:space="preserve">Laws and policies </t>
  </si>
  <si>
    <t>UN</t>
  </si>
  <si>
    <t xml:space="preserve">Population under 5 years (thousands) </t>
  </si>
  <si>
    <t>DHS</t>
  </si>
  <si>
    <t>GHO</t>
  </si>
  <si>
    <t>Causes Of Deaths</t>
  </si>
  <si>
    <t>World Bank</t>
  </si>
  <si>
    <t>Timeliness of facility reporting on HIV</t>
  </si>
  <si>
    <t>Percentage of submitted facility monthly reports that were received on time for the most recently completed reporting period. Average number of HIV reports.</t>
  </si>
  <si>
    <t>Timeliness of facility reporting on TB</t>
  </si>
  <si>
    <t>Percentage of submitted facility monthly reports that were received on time for the most recently completed reporting period. Average number of TB reports.</t>
  </si>
  <si>
    <t>Timeliness of facility reporting on Malaria</t>
  </si>
  <si>
    <t>Percentage of submitted facility monthly reports that were received on time for the most recently completed reporting period. Average number of the malaria reports.</t>
  </si>
  <si>
    <t>Completeness of facility reporting on HIV</t>
  </si>
  <si>
    <t>Percentage of expected facility monthly reports that were actually received for the most recently completed reporting period. Average number of the HIV reports.</t>
  </si>
  <si>
    <t>Completeness of facility reporting on TB</t>
  </si>
  <si>
    <t>Percentage of expected facility monthly reports that were actually received for the most recently completed reporting period. Average number of the TB reports.</t>
  </si>
  <si>
    <t>Completeness of facility reporting on Malaria</t>
  </si>
  <si>
    <t>Percentage of expected facility monthly reports that were actually received for the most recently completed reporting period. Average number of the malaria reports.</t>
  </si>
  <si>
    <t>GHED</t>
  </si>
  <si>
    <t>UNAIDS Global AIDS Monitoring</t>
  </si>
  <si>
    <t>TB stigma assessment or any other relevant community-based and led monitoring</t>
  </si>
  <si>
    <t>Comprehensive support, including to community-led efforts</t>
  </si>
  <si>
    <t>Some support</t>
  </si>
  <si>
    <t>No support</t>
  </si>
  <si>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</si>
  <si>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t>Activities/programs at national level (more than 90% national coverage)</t>
  </si>
  <si>
    <t xml:space="preserve">Activities/programs at sub-national level (less than 50% national coverage) </t>
  </si>
  <si>
    <t xml:space="preserve">Small-scale activities/programs </t>
  </si>
  <si>
    <t xml:space="preserve">No or one-off legal literacy and access to justice activities/programs </t>
  </si>
  <si>
    <t>Column C PE 21: Legal literacy and access to justice activities are accessible to people living with HIV and key populations. </t>
  </si>
  <si>
    <t>Activities/programs in health care and three or more other settings at national level (more than 90% national coverage)</t>
  </si>
  <si>
    <t xml:space="preserve">Activities/programs in health care and at least two other settings at sub-national level (less than 50% national coverage) </t>
  </si>
  <si>
    <t>Small-scale activities/programs in health care and at last one other setting</t>
  </si>
  <si>
    <t>No or one-off activities/programs</t>
  </si>
  <si>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</si>
  <si>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t xml:space="preserve">Many or all programs </t>
  </si>
  <si>
    <t xml:space="preserve">Some programs </t>
  </si>
  <si>
    <t>No or few programs integrate such interventions</t>
  </si>
  <si>
    <r>
      <t>Column C PE 19:</t>
    </r>
    <r>
      <rPr>
        <sz val="11"/>
        <color rgb="FF1F4E79"/>
        <rFont val="Arial"/>
        <family val="2"/>
      </rPr>
      <t xml:space="preserve"> HIV programs for key and vulnerable populations integrate interventions to reduce human rights and gender-related barriers </t>
    </r>
  </si>
  <si>
    <t>N/A (not a high incidence setting)</t>
  </si>
  <si>
    <t>Implemented countrywide (&gt;95%)</t>
  </si>
  <si>
    <t>Implemented in many sites (50%-95%)</t>
  </si>
  <si>
    <t>Implemented in some sites (&lt;50%)</t>
  </si>
  <si>
    <t>No</t>
  </si>
  <si>
    <t>Implementation not started</t>
  </si>
  <si>
    <t>Yes</t>
  </si>
  <si>
    <t>Column C: PE 1-18. N/A option only for PE4 (VMMC)</t>
  </si>
  <si>
    <t>Column B (all). N/A option only for PE4 (VMMC)</t>
  </si>
  <si>
    <t>22. Support is provided to efforts, including community-led efforts, to analyze and reform criminal and other harmful laws, policies and practices that hinder effective HIV responses. </t>
  </si>
  <si>
    <t>21. Legal literacy and access to justice activities are accessible to people living with HIV and key populations. </t>
  </si>
  <si>
    <t>20. Stigma and discrimination reduction activities for people living with HIV and key populations are undertaken in health care and other settings.  </t>
  </si>
  <si>
    <t>19. HIV programs for key and vulnerable populations integrate interventions to reduce human rights- and gender-related barriers. </t>
  </si>
  <si>
    <r>
      <t xml:space="preserve">Implementation Status 
</t>
    </r>
    <r>
      <rPr>
        <b/>
        <i/>
        <sz val="11"/>
        <color theme="0"/>
        <rFont val="Calibri"/>
        <family val="2"/>
        <scheme val="minor"/>
      </rPr>
      <t>(choose an option from drop-down list)</t>
    </r>
  </si>
  <si>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</si>
  <si>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t>Human rights</t>
  </si>
  <si>
    <t>18. Multi-month dispensing is available for ART and other HIV commodities​​. </t>
  </si>
  <si>
    <t>17. HIV services (prevention, testing, treatment and care) are available in health facilities, including sexual and reproductive health services, and outside health facilities including through community, outreach, pharmacy and digital platforms​. </t>
  </si>
  <si>
    <t>Differentiated service delivery (DSD)</t>
  </si>
  <si>
    <t>16. TB preventive therapy is available for all eligible people living with HIV, including children and adolescents​​​​. </t>
  </si>
  <si>
    <t>15. People living with HIV with active tuberculosis (TB) are started on ART early​. </t>
  </si>
  <si>
    <t>TB/HIV</t>
  </si>
  <si>
    <t>14. CD4 and viral load testing, and diagnosis of common comorbidity and co-infections are available for management of HIV.  </t>
  </si>
  <si>
    <t>13. Support is available to retain people across the treatment cascade including return to care​. </t>
  </si>
  <si>
    <t>12. Management of advanced HIV disease is available.​ </t>
  </si>
  <si>
    <t>11. HIV treatment uses WHO recommended regimens​. </t>
  </si>
  <si>
    <t>10. Rapid ART initiation follows a confirmed HIV diagnosis for all people irrespective of age, sex or gender. ​ </t>
  </si>
  <si>
    <t>HIV treatment and care</t>
  </si>
  <si>
    <t>9. HIV testing, including early infant diagnosis (EID) is available for all HIV-exposed infants. </t>
  </si>
  <si>
    <t>8. Antiretroviral therapy (ART) is available for pregnant and breastfeeding women living with HIV to ensure viral suppression​. </t>
  </si>
  <si>
    <t xml:space="preserve">Elimination of vertical transmission </t>
  </si>
  <si>
    <t>7. Rapid diagnostic tests are conducted by trained and supervised lay providers ​in addition to health professionals​. </t>
  </si>
  <si>
    <t>6. A three-test algorithm is followed for rapid diagnostic test-based diagnosis of HIV ​. </t>
  </si>
  <si>
    <t>HIV testing and diagnosis of people with HIV</t>
  </si>
  <si>
    <t>3. Harm reduction services are available for people who use drugs. ​​ </t>
  </si>
  <si>
    <t>2. Pre-exposure prophylaxis (PrEP) is available to all people at increased risk of HIV infection, and post-exposure prophylaxis (PEP) is available for those eligible.  ​ </t>
  </si>
  <si>
    <t>1. Condoms and lubricants are available for all people at increased risk of HIV infection.​ </t>
  </si>
  <si>
    <t xml:space="preserve">HIV primary prevention </t>
  </si>
  <si>
    <r>
      <t xml:space="preserve">Are all policies and guidelines in place to fully operationalize the program essential? 
</t>
    </r>
    <r>
      <rPr>
        <b/>
        <i/>
        <sz val="11"/>
        <color theme="0"/>
        <rFont val="Calibri"/>
        <family val="2"/>
        <scheme val="minor"/>
      </rPr>
      <t>(choose an option from drop-down list)</t>
    </r>
  </si>
  <si>
    <t>HIV program essentials key area</t>
  </si>
  <si>
    <t>Column C: PE 1-18</t>
  </si>
  <si>
    <t>Column B: All</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</si>
  <si>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</si>
  <si>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12. Decentralized, ambulatory, community- and home-based, people-centered services are provided across the continuum of TB care.</t>
  </si>
  <si>
    <t>11. Engagement of private health care providers is on a scale commensurate with their role in the provision of TB services.</t>
  </si>
  <si>
    <t>10. Prioritized interventions are informed by cascade analysis throughout the pathway of TB care, including for TB preventive treatment</t>
  </si>
  <si>
    <t>9. Establish, progressively scale-up and maintain a comprehensive, real-time, digital case-based TB surveillance systems and ensure analysis and use of TB data for decision-making at all levels of TB services.</t>
  </si>
  <si>
    <t>Cross-cutting areas</t>
  </si>
  <si>
    <t>8. All people living with HIV with active TB are started on ARV treatment early as per recommendations.</t>
  </si>
  <si>
    <t>TB/HIV collaborative activities</t>
  </si>
  <si>
    <t>7. TB preventive treatment (including shorter regimens) is available for all eligible people living with HIV (adults and children) and for all eligible household contacts of people with bacteriologically confirmed pulmonary TB.</t>
  </si>
  <si>
    <t xml:space="preserve">TB prevention </t>
  </si>
  <si>
    <t>6. People with DR-TB receive shorter, all-oral regimens or individualized longer treatment regimens as recommended by WHO and people-centered support to complete their treatment.</t>
  </si>
  <si>
    <t>5. Child-friendly formulations, all-oral regimens for DR-TB, and 4-month regimen for non-severe, DS-TB are used for TB treatment in children.</t>
  </si>
  <si>
    <t>TB treatment and care</t>
  </si>
  <si>
    <t>4. TB diagnostic network operates efficiently to increase access to testing and includes specimen transportation, maintenance of equipment, connectivity solutions, biosafety, quality assurance and supply system</t>
  </si>
  <si>
    <t xml:space="preserve">3. All people with bacteriologically confirmed TB are tested for at least rifampicin resistance and for those with RR-TB further tests are conducted to rule out resistance to other drugs. </t>
  </si>
  <si>
    <t>2. Multiyear plan to achieve universal use of rapid molecular assays as the initial test to diagnose TB for all people with presumptive TB, with implementation on track.</t>
  </si>
  <si>
    <t>1. Systematic TB screening is provided for those at highest risk (key and vulnerable populations), including using Chest X-rays with or without computer-aided detection (currently recommended for people aged 15 years and older).</t>
  </si>
  <si>
    <t xml:space="preserve">TB screening and diagnosis </t>
  </si>
  <si>
    <t>TB program essentials key area</t>
  </si>
  <si>
    <t>Percentage of health facilities with tracer medicines available on the day of the visit</t>
  </si>
  <si>
    <t>4. Voluntary medical male circumcision (VMMC) is available for adolescent boys (15+ years) and men in WHO/UNAIDS VMMC priority countries. </t>
  </si>
  <si>
    <t>5. HIV testing services include HIV self-testing, safe ethical index testing and social network-based testing. ​​ </t>
  </si>
  <si>
    <t>Indicator</t>
  </si>
  <si>
    <t>Disaggregation</t>
  </si>
  <si>
    <t>2018</t>
  </si>
  <si>
    <t>2019</t>
  </si>
  <si>
    <t>2020</t>
  </si>
  <si>
    <t>2021</t>
  </si>
  <si>
    <t>People living with HIV, estimate</t>
  </si>
  <si>
    <t>children (0-14)</t>
  </si>
  <si>
    <t>female (15+)</t>
  </si>
  <si>
    <t>male (15+)</t>
  </si>
  <si>
    <t>transgender people (15+)</t>
  </si>
  <si>
    <t>young women (15-24)</t>
  </si>
  <si>
    <t>young men (15-24)</t>
  </si>
  <si>
    <t>transgender people (15-24)</t>
  </si>
  <si>
    <t>New HIV infections, estimate</t>
  </si>
  <si>
    <t>AIDS-related deaths, estimate</t>
  </si>
  <si>
    <t>PLHIV who know their status, estimate (percent)</t>
  </si>
  <si>
    <t>PLHIV receiving ART</t>
  </si>
  <si>
    <t>ART coverage, estimate (percent)</t>
  </si>
  <si>
    <t>PLHIV who have suppressed viral loads, estimate (percent)</t>
  </si>
  <si>
    <t>Coverage of ART among pregnant women with HIV (PMTCT coverage)</t>
  </si>
  <si>
    <t>Mother-to-child transmission rate</t>
  </si>
  <si>
    <t>Population size estimate, "high risk" AGYW</t>
  </si>
  <si>
    <t>Population size estimate, sex workers</t>
  </si>
  <si>
    <t>Population size estimate, transgender people</t>
  </si>
  <si>
    <t>Population size estimate, MSM</t>
  </si>
  <si>
    <t>Population size estimate, PWID</t>
  </si>
  <si>
    <t>Population size estimate, prisoners</t>
  </si>
  <si>
    <t>Knowledge of HIV status among sex workers (percent)</t>
  </si>
  <si>
    <t>female (&lt;25)</t>
  </si>
  <si>
    <t>male (&lt;25)</t>
  </si>
  <si>
    <t>transgender people (&lt;25)</t>
  </si>
  <si>
    <t>female (25+)</t>
  </si>
  <si>
    <t>male (25+)</t>
  </si>
  <si>
    <t>transgender people (25+)</t>
  </si>
  <si>
    <t>Knowledge of HIV status among transgender people (percent)</t>
  </si>
  <si>
    <t>&lt;25 yrs</t>
  </si>
  <si>
    <t>25+ yrs</t>
  </si>
  <si>
    <t>Knowledge of HIV status among MSM (percent)</t>
  </si>
  <si>
    <t>Knowledge of HIV status among PWID (percent)</t>
  </si>
  <si>
    <t>Knowledge of HIV status among Prisoners (percent)</t>
  </si>
  <si>
    <t>HIV prevelance among sex workers (percent)</t>
  </si>
  <si>
    <t>HIV prevelance among transgender people (percent)</t>
  </si>
  <si>
    <t>HIV prevelance among MSM (percent)</t>
  </si>
  <si>
    <t>HIV prevelance among PWID (percent)</t>
  </si>
  <si>
    <t>HIV prevelance among Prisoners (percent)</t>
  </si>
  <si>
    <t>Discriminatory attitudes towards people living with HIV</t>
  </si>
  <si>
    <t>Sex workers: Avoidance of health care because of stigma and discrimination</t>
  </si>
  <si>
    <t>MSM: Avoidance of health care because of stigma and discrimination</t>
  </si>
  <si>
    <t>PWID: Avoidance of health care because of stigma and discrimination</t>
  </si>
  <si>
    <t>Transgender people: Avoidance of health care because of stigma and discrimination</t>
  </si>
  <si>
    <t>Physical and sexual violence committed by husband/partner in last 12 months</t>
  </si>
  <si>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</si>
  <si>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</si>
  <si>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</si>
  <si>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</si>
  <si>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</si>
  <si>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Demand for family planning satisfied by modern methods</t>
  </si>
  <si>
    <t>Individuals seropositive for syphilis (percent)</t>
  </si>
  <si>
    <t>Knowledge about HIV prevention</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</si>
  <si>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</si>
  <si>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</si>
  <si>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</si>
  <si>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</si>
  <si>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</si>
  <si>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</si>
  <si>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</si>
  <si>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</si>
  <si>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Estimated number of incident cases (all forms)</t>
  </si>
  <si>
    <t>Estimated number of incident cases female (all forms)</t>
  </si>
  <si>
    <t>Estimated number of incident cases male (all forms)</t>
  </si>
  <si>
    <t>Estimated number of incident cases adults (all forms)</t>
  </si>
  <si>
    <t>Estimated number of incident cases children (all forms)</t>
  </si>
  <si>
    <t>Estimated incidence (all forms) per 100 000 population</t>
  </si>
  <si>
    <t>Estimated number of deaths from TB (all forms, excluding HIV)</t>
  </si>
  <si>
    <t>Estimated mortality of TB cases (all forms, excluding HIV) per 100,000 population</t>
  </si>
  <si>
    <t>Treatment success rate for HIV-positive TB cases (percent)</t>
  </si>
  <si>
    <t>Treatment success rate for MDR/RR-TB cases (percent)</t>
  </si>
  <si>
    <t>Treatment success rate for pre-XDR TB/XDR-TB cases (percent)</t>
  </si>
  <si>
    <t>Estimated incidence of rifampicin resistant TB (absolute number)</t>
  </si>
  <si>
    <t>% TB patients facing catastrophic totals costs</t>
  </si>
  <si>
    <t>Total of new and relapse cases and cases with unknown previous TB treatment history</t>
  </si>
  <si>
    <t>Case notification rate, which is the total of new and relapse cases and cases with unknown previous TB treatment history per 100,000 population</t>
  </si>
  <si>
    <t>TB treatment coverage (percent)</t>
  </si>
  <si>
    <t>Percentage of bacteriologically confirmed pulmonary TB cases tested for rifampicin resistance (new cases only)</t>
  </si>
  <si>
    <t>Percentage of bacteriologically confirmed pulmonary TB cases tested for rifampicin resistance (previously treated cases only)</t>
  </si>
  <si>
    <t>Number of laboratory-confirmed RR-TB or MDR-TB cases identified</t>
  </si>
  <si>
    <t>Number of laboratory-confirmed rifampicin-resistant (RR-TB) or multidrug-resistant TB (MDR-TB) patients who started treatment for MDR-TB</t>
  </si>
  <si>
    <t>Number of new and relapse TB patients tested for HIV at the time of TB diagnosis or with known HIV status at the time of TB diagnosis</t>
  </si>
  <si>
    <t>New and relapse TB patients tested for HIV at the time of TB diagnosis or with known HIV status at the time of TB diagnosis (percent)</t>
  </si>
  <si>
    <t>Number of new and relapse TB patients recorded as HIV-positive</t>
  </si>
  <si>
    <t>HIV-positive new and relapse TB patients started or continued on antiretroviral therapy</t>
  </si>
  <si>
    <t>Registered HIV-positive new and relapse TB patients started or continued on antiretroviral therapy (percent)</t>
  </si>
  <si>
    <t>People living with HIV newly enrolled in HIV care who started treatment for latent TB infection</t>
  </si>
  <si>
    <t>Total number of adults and children newly enrolled in HIV care who are diagnosed as having active TB disease during the reporting period</t>
  </si>
  <si>
    <t>People living with HIV newly enrolled in HIV care who started treatment for latent TB infection (percent)</t>
  </si>
  <si>
    <t>Treatment success rate for all new cases including relapse cases (percent)</t>
  </si>
  <si>
    <t>Number of MDR/RR-TB cases tested for resistance to any fluoroquinolone</t>
  </si>
  <si>
    <t>Percentage of the total new and relapse TB patients tested with WHO rapid diagnostics at the time of diagnosis</t>
  </si>
  <si>
    <t>Number of people in contact with TB patients who began preventive therapy</t>
  </si>
  <si>
    <t>Estimated average duration of stay if patients starting first-line TB treatment are hospitalized (days)</t>
  </si>
  <si>
    <t>Estimated percentage of patients starting first-line TB treatment that are hospitalized (%)</t>
  </si>
  <si>
    <t>Estimated average duration of stay if patients starting MDR-TB/XDR-TB treatment are hospitalized (days)</t>
  </si>
  <si>
    <t>Estimated percentage of patients starting MDR-TB/XDR-TB treatment that are hospitalized (%)</t>
  </si>
  <si>
    <t>Percentage of people diagnosed with TB who report stigma in health care settings that inhibited them from seeking and accessing TB services.</t>
  </si>
  <si>
    <t>Population at risk of malaria</t>
  </si>
  <si>
    <t>Malaria cases, estimate (number)</t>
  </si>
  <si>
    <t>Malaria cases, estimate (rate per 1000 population at risk)</t>
  </si>
  <si>
    <t>Malaria deaths, estimate (number)</t>
  </si>
  <si>
    <t>Malaria deaths, estimate (number), under 5yrs</t>
  </si>
  <si>
    <t>Malaria deaths, estimate (rate per 100,000 population at risk)</t>
  </si>
  <si>
    <t>Malaria plasmodium falciparum cases, estimate (number)</t>
  </si>
  <si>
    <t>Malaria plasmodium vivax cases, estimate (number)</t>
  </si>
  <si>
    <t>Suspected reported malaria cases (number)</t>
  </si>
  <si>
    <t>Reported malaria cases with microscopy slides (number)</t>
  </si>
  <si>
    <t>Reported malaria cases with RDT performed (number)</t>
  </si>
  <si>
    <t>Malaria plasmodium falciparum cases (percent)</t>
  </si>
  <si>
    <t>Malaria plasmodium vivax cases (percent)</t>
  </si>
  <si>
    <t>Suspected malaria cases that received a parasitological test (percent) (public sector)</t>
  </si>
  <si>
    <t>Suspected malaria cases that received a parasitological test (percent) (private)</t>
  </si>
  <si>
    <t>Reported confirmed malaria cases (public sector)*</t>
  </si>
  <si>
    <t>Reported confirmed malaria cases (private)</t>
  </si>
  <si>
    <t>Reported presumed and confirmed malaria cases (public sector)*</t>
  </si>
  <si>
    <t>Reported presumed and confirmed malaria cases (private)</t>
  </si>
  <si>
    <t>Malaria test positivity rate (percent)</t>
  </si>
  <si>
    <t>Malaria microscopy test positivity rate (percent)</t>
  </si>
  <si>
    <t>Malaria Incidence: Confirmed malaria cases (microscopy or RDT) per 1000 persons per year</t>
  </si>
  <si>
    <t>Reported malaria deaths</t>
  </si>
  <si>
    <t>Reported malaria deaths per 100,000 persons per year</t>
  </si>
  <si>
    <t>Proportion of confirmed malaria cases that received first-line antimalarial treatment according to national policy</t>
  </si>
  <si>
    <t>Number of severe malaria cases (public sector)</t>
  </si>
  <si>
    <t>ACTs for first line therapy for uncomplicated malaria  - list ACTs in comments section</t>
  </si>
  <si>
    <t>First line antimalarials for treatment of severe malaria - list in comments section</t>
  </si>
  <si>
    <t>First-line treatments for uncomplicated and severe malaria - List in comments section</t>
  </si>
  <si>
    <t>Percentage of health facilities with tracer medicines available on the day of the visit (standard HFA indicator definition)</t>
  </si>
  <si>
    <t>Completeness of facility reporting: Percentage of expected facility monthly reports that were actually received for the most recently completed reporting period</t>
  </si>
  <si>
    <t>Reported confirmed malaria cases (community)</t>
  </si>
  <si>
    <t>Reported presumed and confirmed malaria cases (community)</t>
  </si>
  <si>
    <t>Suspected malaria cases that received a parasitological test (percent) (community)</t>
  </si>
  <si>
    <t>Proportion of households with at least 1 ITN</t>
  </si>
  <si>
    <t>Proportion of the household population with access to an ITN</t>
  </si>
  <si>
    <t>Proportion of population that slept under an ITN the previous night</t>
  </si>
  <si>
    <t>Proportion of population using an ITN among those with access to an ITN</t>
  </si>
  <si>
    <t>Proportion of children U5 that slept under an insecticide-treated net (modelled) estimate</t>
  </si>
  <si>
    <t>Proportion of pregnant women that slept under an insecticide-treated net (modelled) estimate</t>
  </si>
  <si>
    <t>Percent of pregnant women who received at least 2 doses of IPTp in ANC</t>
  </si>
  <si>
    <t>Percent of pregnant women who received at least 3 doses of IPTp in ANC</t>
  </si>
  <si>
    <t>Malaria Parasite prevalence: Proportion of children aged 6-59 months with malaria infection, RDT (percent)</t>
  </si>
  <si>
    <t>Malaria Parasite prevalence: Proportion of children aged 6-59 months with malaria infection, microscopy (percent)</t>
  </si>
  <si>
    <t>Children under age five with fever in the last 2 weeks who had a finger or heel stick (percent)</t>
  </si>
  <si>
    <t>Children under age five with fever in the two weeks preceding the survey the percentage who took antimalarial drugs (percent)</t>
  </si>
  <si>
    <t>Children under age five  with fever in last 2 weeks who received an ACT among those who received any antimalarial (percent)</t>
  </si>
  <si>
    <t>When (month and year) was the last community based survey and what was it (DHS, MIS, MICS)</t>
  </si>
  <si>
    <t>IRS: Number of districts targeted for IRS</t>
  </si>
  <si>
    <t>IRS: Proportion of households targeted for IRS that were sprayed</t>
  </si>
  <si>
    <t>IRS: Population protected by IRS</t>
  </si>
  <si>
    <t>ITN: Month and year of last campaign - respond in comment section</t>
  </si>
  <si>
    <t>Type of ITNs included in strategy (i.e. pyrethroid-only/pyrethroid-PBO) - respond in comment section</t>
  </si>
  <si>
    <t>Number of LLINs Distributed: split by distribution channel and type of net (per year)</t>
  </si>
  <si>
    <t>Number of LLINs Distributed delivered through ANC (split by type of net) (per year)</t>
  </si>
  <si>
    <t>Number of children aged 3-59 months targeted for SMC</t>
  </si>
  <si>
    <t>Proportion of children aged 3-59 months who received the full number of courses of SMC per transmission season</t>
  </si>
  <si>
    <t>Drug Therapeutic Monitoring (#Sites/ type of drugs monitored/ resistance data by type of drug/year) - enter data specifics under relevant year(s) monitoring done</t>
  </si>
  <si>
    <t>HRP2/3 gene deletion monitoring (#sites, year, results) - enter data specifics under relevant year(s) monitoring done</t>
  </si>
  <si>
    <t>Most recent year of insecticide resistance testing</t>
  </si>
  <si>
    <t>Specific insecticides tested</t>
  </si>
  <si>
    <t>Number of districts with testing done / total districts</t>
  </si>
  <si>
    <t>Number of districts where pyrethroid resistance mechanism tested</t>
  </si>
  <si>
    <t>Number of districts where pyrethroid resistance intensity tested</t>
  </si>
  <si>
    <t>Number of districts with confirmed  pyrethroid resistance to at least one major vector</t>
  </si>
  <si>
    <t>Number of districts with “intermediate level” pyrethroid resistance (&gt;10% and &lt;80%)</t>
  </si>
  <si>
    <t>Number of districts where mono-oxygenase based pyrethroid resistance was present</t>
  </si>
  <si>
    <t>Number of districts with pyrethroid resistance intensity 5 times or more</t>
  </si>
  <si>
    <t>Malaria positivity rate</t>
  </si>
  <si>
    <t>RDT</t>
  </si>
  <si>
    <t>Microscopy</t>
  </si>
  <si>
    <t>Malaria Matchbox Tool (please mark the year when the last assessment was done)</t>
  </si>
  <si>
    <t>FOR ELIMINATION COUNTRIES ONLY</t>
  </si>
  <si>
    <t>Annual blood examination rate</t>
  </si>
  <si>
    <t>Proportion of cases investigated and classified</t>
  </si>
  <si>
    <t>Proportion of foci investigated and classified</t>
  </si>
  <si>
    <t>*Figures reported for the public sector may include cases detected at community level, in the private sector, or both for some countries</t>
  </si>
  <si>
    <t>Language</t>
  </si>
  <si>
    <t>English</t>
  </si>
  <si>
    <t>Français</t>
  </si>
  <si>
    <t>Langue</t>
  </si>
  <si>
    <t>Idioma</t>
  </si>
  <si>
    <r>
      <rPr>
        <b/>
        <sz val="11"/>
        <color theme="0"/>
        <rFont val="Calibri"/>
        <family val="2"/>
        <scheme val="minor"/>
      </rPr>
      <t>Indicateur</t>
    </r>
  </si>
  <si>
    <r>
      <rPr>
        <b/>
        <sz val="11"/>
        <color theme="0"/>
        <rFont val="Calibri"/>
        <family val="2"/>
        <scheme val="minor"/>
      </rPr>
      <t>Remarques du Fonds mondial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</si>
  <si>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</si>
  <si>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</si>
  <si>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</si>
  <si>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</si>
  <si>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</si>
  <si>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</si>
  <si>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</si>
  <si>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r>
      <rPr>
        <sz val="11"/>
        <color theme="1"/>
        <rFont val="Calibri"/>
        <family val="2"/>
      </rPr>
      <t>EDS</t>
    </r>
  </si>
  <si>
    <r>
      <rPr>
        <sz val="11"/>
        <color theme="1"/>
        <rFont val="Calibri"/>
        <family val="2"/>
      </rPr>
      <t>Espérance de vie à la naissance, tous genres confondus (en années)</t>
    </r>
  </si>
  <si>
    <r>
      <rPr>
        <sz val="11"/>
        <color theme="1"/>
        <rFont val="Calibri"/>
        <family val="2"/>
      </rPr>
      <t>OSM</t>
    </r>
  </si>
  <si>
    <r>
      <rPr>
        <sz val="11"/>
        <color theme="1"/>
        <rFont val="Calibri"/>
        <family val="2"/>
      </rPr>
      <t>Taux brut de natalité (naissances pour 1 000 habitants)</t>
    </r>
  </si>
  <si>
    <r>
      <rPr>
        <sz val="11"/>
        <color theme="1"/>
        <rFont val="Calibri"/>
        <family val="2"/>
      </rPr>
      <t>Taux global de fécondité (naissances vivantes par femme)</t>
    </r>
  </si>
  <si>
    <r>
      <rPr>
        <sz val="11"/>
        <color theme="1"/>
        <rFont val="Calibri"/>
        <family val="2"/>
      </rPr>
      <t xml:space="preserve">Taux de mortalité maternelle (pour 100 000 naissances vivantes)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</si>
  <si>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</si>
  <si>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</si>
  <si>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</si>
  <si>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</si>
  <si>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r>
      <rPr>
        <sz val="11"/>
        <color theme="1"/>
        <rFont val="Calibri"/>
        <family val="2"/>
      </rPr>
      <t>Taux de mortalité des adultes (probabilité de décéder entre 15 et 60 ans pour 1 000 habitants)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</si>
  <si>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</si>
  <si>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</si>
  <si>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r>
      <rPr>
        <sz val="11"/>
        <color theme="1"/>
        <rFont val="Calibri"/>
        <family val="2"/>
      </rPr>
      <t>Causes de décès</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</si>
  <si>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</si>
  <si>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</si>
  <si>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r>
      <rPr>
        <sz val="11"/>
        <color theme="1"/>
        <rFont val="Calibri"/>
        <family val="2"/>
      </rPr>
      <t xml:space="preserve">Troisième cause de décès (% du total estimé des décès) : </t>
    </r>
  </si>
  <si>
    <r>
      <rPr>
        <sz val="11"/>
        <color theme="1"/>
        <rFont val="Calibri"/>
        <family val="2"/>
      </rPr>
      <t>Prévalence de la sous-alimentation (% de la population)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</si>
  <si>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</si>
  <si>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</si>
  <si>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</si>
  <si>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</si>
  <si>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</si>
  <si>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</si>
  <si>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</si>
  <si>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</si>
  <si>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r>
      <rPr>
        <u/>
        <sz val="11"/>
        <color theme="10"/>
        <rFont val="Calibri"/>
        <family val="2"/>
        <scheme val="minor"/>
      </rPr>
      <t>Banque mondiale, 2020</t>
    </r>
  </si>
  <si>
    <r>
      <rPr>
        <sz val="11"/>
        <color theme="1"/>
        <rFont val="Calibri"/>
        <family val="2"/>
      </rPr>
      <t>PIB par habitant ($ US courants)</t>
    </r>
  </si>
  <si>
    <r>
      <rPr>
        <sz val="11"/>
        <color theme="1"/>
        <rFont val="Calibri"/>
        <family val="2"/>
      </rPr>
      <t>Recettes des administrations publiques en pourcentage du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</si>
  <si>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</si>
  <si>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</si>
  <si>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r>
      <rPr>
        <sz val="11"/>
        <color theme="1"/>
        <rFont val="Calibri"/>
        <family val="2"/>
      </rPr>
      <t>Projections de croissance</t>
    </r>
  </si>
  <si>
    <r>
      <rPr>
        <sz val="11"/>
        <color theme="1"/>
        <rFont val="Calibri"/>
        <family val="2"/>
      </rPr>
      <t>Croissance du PIB (% annuel)</t>
    </r>
  </si>
  <si>
    <r>
      <rPr>
        <sz val="11"/>
        <color theme="1"/>
        <rFont val="Calibri"/>
        <family val="2"/>
      </rPr>
      <t>Ratio de la population pauvre disposant de moins de 1,90 $ par jour (2011 PPA) (% de la population)</t>
    </r>
  </si>
  <si>
    <r>
      <rPr>
        <sz val="11"/>
        <color theme="1"/>
        <rFont val="Calibri"/>
        <family val="2"/>
      </rPr>
      <t>Banque mondiale</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</si>
  <si>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</si>
  <si>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</si>
  <si>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</si>
  <si>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</si>
  <si>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r>
      <rPr>
        <sz val="11"/>
        <color theme="1"/>
        <rFont val="Calibri"/>
        <family val="2"/>
      </rPr>
      <t>Densité (pour 10 000 habitants) de lits d’hôpital</t>
    </r>
  </si>
  <si>
    <r>
      <rPr>
        <sz val="11"/>
        <color theme="1"/>
        <rFont val="Calibri"/>
        <family val="2"/>
      </rPr>
      <t>Densité (pour 100 000 habitants) de postes de santé (établissement de SSP)</t>
    </r>
  </si>
  <si>
    <r>
      <rPr>
        <sz val="11"/>
        <color theme="1"/>
        <rFont val="Calibri"/>
        <family val="2"/>
      </rPr>
      <t>Densité (pour 100 000 habitants) de centres de santé (établissement de SSP)</t>
    </r>
  </si>
  <si>
    <r>
      <rPr>
        <sz val="11"/>
        <color theme="1"/>
        <rFont val="Calibri"/>
        <family val="2"/>
      </rPr>
      <t>Densité (pour 100 000 habitants) de dispensaires (établissement de SSP)</t>
    </r>
  </si>
  <si>
    <r>
      <rPr>
        <sz val="11"/>
        <color theme="1"/>
        <rFont val="Calibri"/>
        <family val="2"/>
      </rPr>
      <t>Densité (pour 100 000 habitants) de laboratoires (établissement de SSP)</t>
    </r>
  </si>
  <si>
    <r>
      <rPr>
        <sz val="11"/>
        <color theme="1"/>
        <rFont val="Calibri"/>
        <family val="2"/>
      </rPr>
      <t>Densité (pour 100 000 habitants) de pharmacies (établissement de SSP)</t>
    </r>
  </si>
  <si>
    <r>
      <rPr>
        <sz val="11"/>
        <color theme="1"/>
        <rFont val="Calibri"/>
        <family val="2"/>
      </rPr>
      <t>Indice de couverture des services de la CSU</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</si>
  <si>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</si>
  <si>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</si>
  <si>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</si>
  <si>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</si>
  <si>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r>
      <rPr>
        <sz val="11"/>
        <color theme="1"/>
        <rFont val="Calibri"/>
        <family val="2"/>
      </rPr>
      <t>Supervision externe</t>
    </r>
  </si>
  <si>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</si>
  <si>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</si>
  <si>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</si>
  <si>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</si>
  <si>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</si>
  <si>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</si>
  <si>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</si>
  <si>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r>
      <rPr>
        <sz val="11"/>
        <color theme="1"/>
        <rFont val="Calibri"/>
        <family val="2"/>
      </rPr>
      <t>Densité (pour 10 000 habitants) de personnel infirmier et de sages-femmes</t>
    </r>
  </si>
  <si>
    <r>
      <rPr>
        <sz val="11"/>
        <color theme="1"/>
        <rFont val="Calibri"/>
        <family val="2"/>
      </rPr>
      <t>Densité (pour 10 000 habitants) d’agents de santé communautaires</t>
    </r>
  </si>
  <si>
    <r>
      <rPr>
        <sz val="11"/>
        <color theme="1"/>
        <rFont val="Calibri"/>
        <family val="2"/>
      </rPr>
      <t>Densité (pour 10 000 habitants) d’agents de laboratoire</t>
    </r>
  </si>
  <si>
    <r>
      <rPr>
        <sz val="11"/>
        <color theme="1"/>
        <rFont val="Calibri"/>
        <family val="2"/>
      </rPr>
      <t xml:space="preserve">Densité (pour 10 000 habitants) ou nombre de pharmaciens </t>
    </r>
  </si>
  <si>
    <r>
      <rPr>
        <sz val="11"/>
        <color theme="1"/>
        <rFont val="Calibri"/>
        <family val="2"/>
      </rPr>
      <t>Densité (pour 10 000 habitants) ou nombre d’autres agents de santé</t>
    </r>
  </si>
  <si>
    <r>
      <rPr>
        <b/>
        <sz val="11"/>
        <color theme="1"/>
        <rFont val="Calibri"/>
        <family val="2"/>
      </rPr>
      <t>Systèmes d’information sanitaire</t>
    </r>
  </si>
  <si>
    <r>
      <rPr>
        <sz val="11"/>
        <color theme="1"/>
        <rFont val="Calibri"/>
        <family val="2"/>
      </rPr>
      <t>Promptitude du rapportage des établissements sur le VIH</t>
    </r>
  </si>
  <si>
    <r>
      <rPr>
        <sz val="11"/>
        <color theme="1"/>
        <rFont val="Calibri"/>
        <family val="2"/>
      </rPr>
      <t>Pourcentage de rapports mensuels présentés par les établissements et reçus dans les délais convenus, pour la période de rapportage la plus récente. Nombre moyen de rapports sur le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</si>
  <si>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</si>
  <si>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</si>
  <si>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</si>
  <si>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Promptitude du rapportage des établissements sur le paludisme</t>
    </r>
  </si>
  <si>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</si>
  <si>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Complétude du rapportage des établissements sur le VIH</t>
    </r>
  </si>
  <si>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</si>
  <si>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Complétude du rapportage des établissements sur la tuberculose</t>
    </r>
  </si>
  <si>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</si>
  <si>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Complétude du rapportage des établissements sur le paludisme</t>
    </r>
  </si>
  <si>
    <r>
      <rPr>
        <sz val="11"/>
        <color theme="1"/>
        <rFont val="Calibri"/>
        <family val="2"/>
      </rPr>
      <t>Pourcentage de rapports mensuels attendus des établissements et réellement reçus, pour la période de rapportage la plus récente. Nombre moyen de rapports sur le paludisme.</t>
    </r>
  </si>
  <si>
    <r>
      <rPr>
        <b/>
        <sz val="11"/>
        <color theme="1"/>
        <rFont val="Calibri"/>
        <family val="2"/>
      </rPr>
      <t>Achats et chaîne d’approvisionnement</t>
    </r>
  </si>
  <si>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</si>
  <si>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</si>
  <si>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r>
      <rPr>
        <sz val="11"/>
        <color theme="1"/>
        <rFont val="Calibri"/>
        <family val="2"/>
      </rPr>
      <t>Pourcentage de formations sanitaires disposant de médicaments témoins le jour de la consultation pour le paludisme</t>
    </r>
  </si>
  <si>
    <r>
      <rPr>
        <sz val="11"/>
        <color theme="1"/>
        <rFont val="Calibri"/>
        <family val="2"/>
      </rPr>
      <t>Pourcentage de formations sanitaires fournissant des services de diagnostic avec des produits témoins le jour de la consultation</t>
    </r>
  </si>
  <si>
    <r>
      <rPr>
        <b/>
        <sz val="11"/>
        <color theme="1"/>
        <rFont val="Calibri"/>
        <family val="2"/>
      </rPr>
      <t>Financement de la santé</t>
    </r>
  </si>
  <si>
    <r>
      <rPr>
        <sz val="11"/>
        <color theme="1"/>
        <rFont val="Calibri"/>
        <family val="2"/>
      </rPr>
      <t>Dépenses courantes de santé (CHE) en unités de monnaie locale ou en $ US</t>
    </r>
  </si>
  <si>
    <r>
      <rPr>
        <sz val="11"/>
        <color theme="1"/>
        <rFont val="Calibri"/>
        <family val="2"/>
      </rPr>
      <t>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</si>
  <si>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</si>
  <si>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</si>
  <si>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r>
      <rPr>
        <sz val="11"/>
        <color theme="1"/>
        <rFont val="Calibri"/>
        <family val="2"/>
      </rPr>
      <t>Dépenses publiques générales de santé au niveau national (GGHE-D) en unités de monnaie locale ou en $ US</t>
    </r>
  </si>
  <si>
    <r>
      <rPr>
        <sz val="11"/>
        <color theme="1"/>
        <rFont val="Calibri"/>
        <family val="2"/>
      </rPr>
      <t>Dépenses publiques générales de santé au niveau national (GGHE-D) par habitant en $ US</t>
    </r>
  </si>
  <si>
    <r>
      <rPr>
        <sz val="11"/>
        <color theme="1"/>
        <rFont val="Calibri"/>
        <family val="2"/>
      </rPr>
      <t>Dépenses de santé privées au niveau national (PVT-D) en unités de monnaie locale ou en $ US</t>
    </r>
  </si>
  <si>
    <r>
      <rPr>
        <sz val="11"/>
        <color theme="1"/>
        <rFont val="Calibri"/>
        <family val="2"/>
      </rPr>
      <t>Dépenses de santé privées au niveau national (PVT-D) par habitant en $ US</t>
    </r>
  </si>
  <si>
    <r>
      <rPr>
        <sz val="11"/>
        <color theme="1"/>
        <rFont val="Calibri"/>
        <family val="2"/>
      </rPr>
      <t>Dépenses de santé non remboursées (OOPS) en unités de monnaie locale ou en $ US</t>
    </r>
  </si>
  <si>
    <r>
      <rPr>
        <sz val="11"/>
        <color theme="1"/>
        <rFont val="Calibri"/>
        <family val="2"/>
      </rPr>
      <t>Dépenses de santé non remboursées (OOPS) par habitant en $ US</t>
    </r>
  </si>
  <si>
    <r>
      <rPr>
        <sz val="11"/>
        <color theme="1"/>
        <rFont val="Calibri"/>
        <family val="2"/>
      </rPr>
      <t>Dépenses en soins de santé primaires (PHC) par habitant en $ US</t>
    </r>
  </si>
  <si>
    <r>
      <rPr>
        <sz val="11"/>
        <color theme="1"/>
        <rFont val="Calibri"/>
        <family val="2"/>
      </rPr>
      <t>Dépenses publiques générales de santé au niveau national (GGHE-D) en pourcentage des dépenses publiques générales (GGE)</t>
    </r>
  </si>
  <si>
    <r>
      <rPr>
        <sz val="11"/>
        <color theme="1"/>
        <rFont val="Calibri"/>
        <family val="2"/>
      </rPr>
      <t>Dépenses publiques générales consacrées aux soins de santé primaires au niveau national en pourcentage des dépenses publiques générales de santé au niveau national (GGHE-D)</t>
    </r>
  </si>
  <si>
    <r>
      <rPr>
        <sz val="11"/>
        <color theme="1"/>
        <rFont val="Calibri"/>
        <family val="2"/>
      </rPr>
      <t>Dépenses publiques générales de santé au niveau national (GGHE-D) en pourcentage du produit intérieur brut (PIB)</t>
    </r>
  </si>
  <si>
    <r>
      <rPr>
        <sz val="11"/>
        <color theme="1"/>
        <rFont val="Calibri"/>
        <family val="2"/>
      </rPr>
      <t>Dépenses publiques générales de santé au niveau national (GGHE-D) en pourcentage des dépenses courantes de santé (CHE)</t>
    </r>
  </si>
  <si>
    <r>
      <rPr>
        <sz val="11"/>
        <color theme="1"/>
        <rFont val="Calibri"/>
        <family val="2"/>
      </rPr>
      <t>Dépenses de santé privées au niveau national (PVT-D) en pourcentage des dépenses courantes de santé (CHE)</t>
    </r>
  </si>
  <si>
    <r>
      <rPr>
        <sz val="11"/>
        <color theme="1"/>
        <rFont val="Calibri"/>
        <family val="2"/>
      </rPr>
      <t>Modalités de financement obligatoire en pourcentage des dépenses courantes de santé (CHE)</t>
    </r>
  </si>
  <si>
    <r>
      <rPr>
        <sz val="11"/>
        <color theme="1"/>
        <rFont val="Calibri"/>
        <family val="2"/>
      </rPr>
      <t>Dépenses de santé non remboursées (OOPS) en pourcentage des dépenses courantes de santé (CHE)</t>
    </r>
  </si>
  <si>
    <r>
      <rPr>
        <sz val="11"/>
        <color theme="1"/>
        <rFont val="Calibri"/>
        <family val="2"/>
      </rPr>
      <t>Dépenses extérieures de santé (EXT) en pourcentage des dépenses courantes de santé (CHE)</t>
    </r>
  </si>
  <si>
    <r>
      <rPr>
        <sz val="11"/>
        <color theme="1"/>
        <rFont val="Calibri"/>
        <family val="2"/>
      </rPr>
      <t>Dépenses publiques générales au niveau national consacrées au VIH/sida et aux maladies sexuellement transmissibles (millions d’UML)</t>
    </r>
  </si>
  <si>
    <r>
      <rPr>
        <sz val="11"/>
        <color theme="1"/>
        <rFont val="Calibri"/>
        <family val="2"/>
      </rPr>
      <t>Dépenses publiques générales au niveau national consacrées à la tuberculose (millions d’UML)</t>
    </r>
  </si>
  <si>
    <r>
      <rPr>
        <sz val="11"/>
        <color theme="1"/>
        <rFont val="Calibri"/>
        <family val="2"/>
      </rPr>
      <t>Dépenses publiques générales au niveau national consacrées au paludisme (millions d’UML)</t>
    </r>
  </si>
  <si>
    <r>
      <rPr>
        <sz val="11"/>
        <color theme="1"/>
        <rFont val="Calibri"/>
        <family val="2"/>
      </rPr>
      <t>Sources de financement externe pour le VIH/sida (millions d’UML)</t>
    </r>
  </si>
  <si>
    <r>
      <rPr>
        <sz val="11"/>
        <color theme="1"/>
        <rFont val="Calibri"/>
        <family val="2"/>
      </rPr>
      <t>Sources de financement externe pour la tuberculose (millions d’UML)</t>
    </r>
  </si>
  <si>
    <r>
      <rPr>
        <sz val="11"/>
        <color theme="1"/>
        <rFont val="Calibri"/>
        <family val="2"/>
      </rPr>
      <t>Sources de financement externe pour le paludisme (millions d’UML)</t>
    </r>
  </si>
  <si>
    <t>Gender Inequality Index</t>
  </si>
  <si>
    <t>Growth projections</t>
  </si>
  <si>
    <t>Absence rate.</t>
  </si>
  <si>
    <t>Español</t>
  </si>
  <si>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</si>
  <si>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</si>
  <si>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</si>
  <si>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rFont val="Calibri"/>
        <family val="2"/>
        <scheme val="minor"/>
      </rPr>
      <t xml:space="preserve">Prévention primaire du VIH </t>
    </r>
  </si>
  <si>
    <r>
      <rPr>
        <sz val="9"/>
        <color rgb="FF000000"/>
        <rFont val="Arial"/>
        <family val="2"/>
      </rPr>
      <t>1. Des préservatifs et des lubrifiants sont disponibles pour toutes les personnes fortement exposées au risque d’infection à VIH.​ </t>
    </r>
  </si>
  <si>
    <t>2. La prophylaxie pré-exposition est disponible pour toutes les personnes fortement exposées au risque d’infection à VIH, et la prophylaxie post-exposition est disponible pour les personnes admissibles.​ </t>
  </si>
  <si>
    <t>3. Des services de réduction des méfaits sont disponibles pour les consommateurs de drogues injectables.</t>
  </si>
  <si>
    <t>4. La circoncision masculine médicale volontaire (CMV) est disponible pour les adolescents de sexe masculin (de 15 ans et plus) et les hommes dans les pays prioritaires de la CMV selon l’OMS et l’ONUSIDA. </t>
  </si>
  <si>
    <t xml:space="preserve">Dépistage et diagnostic du VIH </t>
  </si>
  <si>
    <t>5. Les services de dépistage du VIH comprennent l’autodiagnostic, le dépistage éthique et sécurisé des cas index et le dépistage fondé sur les réseaux sociaux.​​ </t>
  </si>
  <si>
    <t>6. Un test à trois algorithimes est utilisé pour le dépistage du VIH à partir d’un test de diagnostic rapide. </t>
  </si>
  <si>
    <r>
      <rPr>
        <sz val="9"/>
        <color rgb="FF000000"/>
        <rFont val="Arial"/>
        <family val="2"/>
      </rPr>
      <t>7. Les tests de diagnostic rapide sont effectués par des prestataires non professionnels formés et supervisés en plus des professionnels de santé. </t>
    </r>
  </si>
  <si>
    <r>
      <rPr>
        <b/>
        <sz val="11"/>
        <rFont val="Calibri"/>
        <family val="2"/>
        <scheme val="minor"/>
      </rPr>
      <t xml:space="preserve">Élimination de la transmission verticale </t>
    </r>
  </si>
  <si>
    <r>
      <rPr>
        <sz val="9"/>
        <color rgb="FF000000"/>
        <rFont val="Arial"/>
        <family val="2"/>
      </rPr>
      <t>8. Le traitement antirétroviral est disponible pour les femmes enceintes et allaitantes vivant avec le VIH afin de garantir la suppression de la charge virale. </t>
    </r>
  </si>
  <si>
    <r>
      <rPr>
        <sz val="9"/>
        <color rgb="FF000000"/>
        <rFont val="Arial"/>
        <family val="2"/>
      </rPr>
      <t>9. Le dépistage du VIH, y compris le diagnostic précoce des nourrissons, est disponible pour tous les nourrissons exposés au virus. </t>
    </r>
  </si>
  <si>
    <r>
      <rPr>
        <b/>
        <sz val="11"/>
        <rFont val="Calibri"/>
        <family val="2"/>
        <scheme val="minor"/>
      </rPr>
      <t>Traitement et prise en charge du VIH</t>
    </r>
  </si>
  <si>
    <r>
      <rPr>
        <sz val="9"/>
        <color rgb="FF000000"/>
        <rFont val="Arial"/>
        <family val="2"/>
      </rPr>
      <t>10. Toutes les personnes, indépendamment de leur âge, de leur sexe ou de leur genre, qui reçoivent un diagnostic d’infection à VIH sont rapidement mises sous traitement antirétroviral.​ </t>
    </r>
  </si>
  <si>
    <r>
      <rPr>
        <sz val="9"/>
        <color rgb="FF000000"/>
        <rFont val="Arial"/>
        <family val="2"/>
      </rPr>
      <t>11. Les traitements contre le VIH se fondent sur les schémas thérapeutiques recommandés par l’OMS. </t>
    </r>
  </si>
  <si>
    <r>
      <rPr>
        <sz val="9"/>
        <color rgb="FF000000"/>
        <rFont val="Arial"/>
        <family val="2"/>
      </rPr>
      <t>12. La prise en charge de la maladie à un stade avancé est disponible.​ </t>
    </r>
  </si>
  <si>
    <t>13. Un soutien est disponible pourempêcher les personnes de sortir de la cascade de traitement (y compris le retour aux soins). </t>
  </si>
  <si>
    <r>
      <rPr>
        <sz val="9"/>
        <color rgb="FF000000"/>
        <rFont val="Arial"/>
        <family val="2"/>
      </rPr>
      <t>14. La mesure de la charge virale et la numération des CD4 ainsi que le diagnostic de comorbidité et de co-infections fréquentes, sont disponibles dans le cadre de la prise en charge du VIH. </t>
    </r>
  </si>
  <si>
    <r>
      <rPr>
        <b/>
        <sz val="11"/>
        <rFont val="Calibri"/>
        <family val="2"/>
        <scheme val="minor"/>
      </rPr>
      <t>Tuberculose et VIH</t>
    </r>
  </si>
  <si>
    <t>15. Les personnes vivant avec le VIH atteintes de la tuberculose évolutive sont rapidement mises sous traitement antirétroviral. </t>
  </si>
  <si>
    <t>16. Le traitement préventif de la tuberculose est disponible pour toutes les personnes vivant avec le VIH admissibles (y compris les enfants et les adolescents). </t>
  </si>
  <si>
    <r>
      <rPr>
        <b/>
        <sz val="11"/>
        <rFont val="Calibri"/>
        <family val="2"/>
        <scheme val="minor"/>
      </rPr>
      <t>Prestation de services différenciée</t>
    </r>
  </si>
  <si>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</si>
  <si>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18. La distribution multimensuelle de médicaments est disponible pour le traitement antirétroviral et d’autres produits de lutte contre le VIH. </t>
  </si>
  <si>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</si>
  <si>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</si>
  <si>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sz val="9"/>
        <color rgb="FF000000"/>
        <rFont val="Arial"/>
        <family val="2"/>
      </rPr>
      <t>19. Les programmes de lutte contre le VIH destinés aux populations clés et vulnérables comprennent des interventions visant à réduire les obstacles liés aux droits humains et au genre. </t>
    </r>
  </si>
  <si>
    <t>20. Des activités de réduction de la stigmatisation et de la discrimination destinées aux personnes vivant avec le VIH et aux populations clés et vulnérables sont mises en œuvre dans les  établissements de santé, et dans d’autres environnements.  </t>
  </si>
  <si>
    <t>21. Des activités d’éducation juridique et d’accès à la justice sont accessibles aux personnes vivant avec le VIH et aux populations clés. </t>
  </si>
  <si>
    <t>22. Un soutien est apporté aux initiatives, y compris celles dirigées par la communauté, visant à analyser et à réformer les lois, les politiques et les pratiques criminelles et néfastes qui nuisent à une riposte efficace au VIH. </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</si>
  <si>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</si>
  <si>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</si>
  <si>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sz val="11"/>
        <rFont val="Calibri"/>
        <family val="2"/>
        <scheme val="minor"/>
      </rPr>
      <t>Oui</t>
    </r>
  </si>
  <si>
    <r>
      <rPr>
        <sz val="11"/>
        <color theme="1"/>
        <rFont val="Calibri"/>
        <family val="2"/>
        <scheme val="minor"/>
      </rPr>
      <t>La mise en œuvre n’a pas commencé</t>
    </r>
  </si>
  <si>
    <r>
      <rPr>
        <sz val="11"/>
        <rFont val="Calibri"/>
        <family val="2"/>
        <scheme val="minor"/>
      </rPr>
      <t>Non</t>
    </r>
  </si>
  <si>
    <r>
      <rPr>
        <sz val="11"/>
        <color theme="1"/>
        <rFont val="Calibri"/>
        <family val="2"/>
        <scheme val="minor"/>
      </rPr>
      <t>Mise en œuvre sur certains sites (&lt;50 %)</t>
    </r>
  </si>
  <si>
    <r>
      <rPr>
        <sz val="11"/>
        <rFont val="Calibri"/>
        <family val="2"/>
        <scheme val="minor"/>
      </rPr>
      <t>s. o. (il ne s’agit pas d’un contexte où l’incidence est élevée)</t>
    </r>
  </si>
  <si>
    <r>
      <rPr>
        <sz val="11"/>
        <color theme="1"/>
        <rFont val="Calibri"/>
        <family val="2"/>
        <scheme val="minor"/>
      </rPr>
      <t>Mise en œuvre sur de nombreux sites (50 % à 95 %)</t>
    </r>
  </si>
  <si>
    <r>
      <rPr>
        <sz val="11"/>
        <color theme="1"/>
        <rFont val="Calibri"/>
        <family val="2"/>
        <scheme val="minor"/>
      </rPr>
      <t>Mise en œuvre à l’échelle du pays (&gt;95 %)</t>
    </r>
  </si>
  <si>
    <r>
      <rPr>
        <b/>
        <sz val="11"/>
        <color theme="1"/>
        <rFont val="Calibri"/>
        <family val="2"/>
      </rPr>
      <t>Infraestructura, gestión y cobertura de la prestación de servicios</t>
    </r>
  </si>
  <si>
    <r>
      <rPr>
        <b/>
        <sz val="11"/>
        <color theme="1"/>
        <rFont val="Calibri"/>
        <family val="2"/>
      </rPr>
      <t>Recursos humanos para la salud</t>
    </r>
  </si>
  <si>
    <r>
      <rPr>
        <b/>
        <sz val="11"/>
        <color theme="1"/>
        <rFont val="Calibri"/>
        <family val="2"/>
      </rPr>
      <t>Sistemas de información sanitaria</t>
    </r>
  </si>
  <si>
    <r>
      <rPr>
        <b/>
        <sz val="11"/>
        <color theme="1"/>
        <rFont val="Calibri"/>
        <family val="2"/>
      </rPr>
      <t>Cadena de adquisiciones y suministros</t>
    </r>
  </si>
  <si>
    <r>
      <rPr>
        <b/>
        <sz val="11"/>
        <color theme="1"/>
        <rFont val="Calibri"/>
        <family val="2"/>
      </rPr>
      <t>Financiamiento de la salud</t>
    </r>
  </si>
  <si>
    <r>
      <rPr>
        <b/>
        <sz val="11"/>
        <color theme="1"/>
        <rFont val="Calibri"/>
        <family val="2"/>
      </rPr>
      <t>Factores demográficos</t>
    </r>
  </si>
  <si>
    <r>
      <rPr>
        <b/>
        <sz val="11"/>
        <color theme="1"/>
        <rFont val="Calibri"/>
        <family val="2"/>
      </rPr>
      <t>Factores macroeconómicos</t>
    </r>
  </si>
  <si>
    <r>
      <rPr>
        <b/>
        <sz val="11"/>
        <color theme="0"/>
        <rFont val="Calibri"/>
        <family val="2"/>
        <scheme val="minor"/>
      </rPr>
      <t>Indicadores de los sistemas de salud</t>
    </r>
  </si>
  <si>
    <r>
      <rPr>
        <b/>
        <sz val="11"/>
        <color theme="0"/>
        <rFont val="Calibri"/>
        <family val="2"/>
        <scheme val="minor"/>
      </rPr>
      <t>Observaciones del Fondo Mundial</t>
    </r>
  </si>
  <si>
    <r>
      <rPr>
        <sz val="11"/>
        <color theme="1"/>
        <rFont val="Calibri"/>
        <family val="2"/>
      </rPr>
      <t>Encuestas de demografía y salud</t>
    </r>
  </si>
  <si>
    <r>
      <rPr>
        <sz val="11"/>
        <color theme="1"/>
        <rFont val="Calibri"/>
        <family val="2"/>
      </rPr>
      <t>GHO</t>
    </r>
  </si>
  <si>
    <r>
      <rPr>
        <sz val="11"/>
        <color theme="1"/>
        <rFont val="Calibri"/>
        <family val="2"/>
      </rPr>
      <t>Causas de defunción</t>
    </r>
  </si>
  <si>
    <r>
      <rPr>
        <sz val="11"/>
        <color theme="1"/>
        <rFont val="Calibri"/>
        <family val="2"/>
      </rPr>
      <t>Banco Mundial</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</si>
  <si>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</si>
  <si>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</si>
  <si>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sz val="11"/>
        <color theme="1"/>
        <rFont val="Calibri"/>
        <family val="2"/>
      </rPr>
      <t>Porcentaje de informes mensuales de los establecimientos que se recibieron a tiempo para el último período de reporte finalizado. Número promedio de informes sobre el VIH.</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</si>
  <si>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</si>
  <si>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</si>
  <si>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</si>
  <si>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</si>
  <si>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Porcentaje de informes mensuales previstos de los establecimientos que se recibieron para el último período de reporte finalizado. Número promedio de informes sobre la malaria.</t>
    </r>
  </si>
  <si>
    <r>
      <rPr>
        <sz val="11"/>
        <color theme="1"/>
        <rFont val="Calibri"/>
        <family val="2"/>
      </rPr>
      <t>Base de datos del gasto sanitario mundial (GHED)</t>
    </r>
  </si>
  <si>
    <r>
      <rPr>
        <sz val="11"/>
        <color theme="1"/>
        <rFont val="Calibri"/>
        <family val="2"/>
      </rPr>
      <t>Población total, todos los géneros (miles)</t>
    </r>
  </si>
  <si>
    <r>
      <rPr>
        <sz val="11"/>
        <color theme="1"/>
        <rFont val="Calibri"/>
        <family val="2"/>
      </rPr>
      <t xml:space="preserve">Población menor de 5 años (miles) </t>
    </r>
  </si>
  <si>
    <r>
      <rPr>
        <sz val="11"/>
        <color theme="1"/>
        <rFont val="Calibri"/>
        <family val="2"/>
      </rPr>
      <t>Esperanza de vida al nacer, todos los géneros combinados (años)</t>
    </r>
  </si>
  <si>
    <r>
      <rPr>
        <sz val="11"/>
        <color theme="1"/>
        <rFont val="Calibri"/>
        <family val="2"/>
      </rPr>
      <t>Tasa de natalidad bruta (nacimientos por cada 1.000 habitantes)</t>
    </r>
  </si>
  <si>
    <r>
      <rPr>
        <sz val="11"/>
        <color theme="1"/>
        <rFont val="Calibri"/>
        <family val="2"/>
      </rPr>
      <t>Fertilidad total (niños nacidos vivos por mujer)</t>
    </r>
  </si>
  <si>
    <r>
      <rPr>
        <sz val="11"/>
        <color theme="1"/>
        <rFont val="Calibri"/>
        <family val="2"/>
      </rPr>
      <t xml:space="preserve">Tasa de mortalidad materna (por cada 100.000 niños nacidos vivos) </t>
    </r>
  </si>
  <si>
    <r>
      <rPr>
        <sz val="11"/>
        <color theme="1"/>
        <rFont val="Calibri"/>
        <family val="2"/>
      </rPr>
      <t>Tasa de mortalidad neonatal (por cada 1.000 niños nacidos vivos)</t>
    </r>
  </si>
  <si>
    <r>
      <rPr>
        <sz val="11"/>
        <color theme="1"/>
        <rFont val="Calibri"/>
        <family val="2"/>
      </rPr>
      <t>Mortalidad en menores de 5 años, 5q0, todos los géneros combinados (muertes de menores de 5 años por cada 1.000 niños nacidos vivos)</t>
    </r>
  </si>
  <si>
    <r>
      <rPr>
        <sz val="11"/>
        <color theme="1"/>
        <rFont val="Calibri"/>
        <family val="2"/>
      </rPr>
      <t>Tasa de mortalidad en adultos (probabilidad de morir entre los 15 y los 60 años por cada 1.000 habitantes)</t>
    </r>
  </si>
  <si>
    <r>
      <rPr>
        <sz val="11"/>
        <color theme="1"/>
        <rFont val="Calibri"/>
        <family val="2"/>
      </rPr>
      <t xml:space="preserve">Principal causa de muerte (% del total de muertes estimadas): </t>
    </r>
  </si>
  <si>
    <r>
      <rPr>
        <sz val="11"/>
        <color theme="1"/>
        <rFont val="Calibri"/>
        <family val="2"/>
      </rPr>
      <t xml:space="preserve">Segunda causa de muerte (% del total de muertes estimadas): </t>
    </r>
  </si>
  <si>
    <r>
      <rPr>
        <sz val="11"/>
        <color theme="1"/>
        <rFont val="Calibri"/>
        <family val="2"/>
      </rPr>
      <t xml:space="preserve">Tercera causa de muerte (% del total de muertes estimadas): </t>
    </r>
  </si>
  <si>
    <r>
      <rPr>
        <sz val="11"/>
        <color theme="1"/>
        <rFont val="Calibri"/>
        <family val="2"/>
      </rPr>
      <t>Prevalencia de la desnutrición (% de población)</t>
    </r>
  </si>
  <si>
    <r>
      <rPr>
        <sz val="11"/>
        <color theme="1"/>
        <rFont val="Calibri"/>
        <family val="2"/>
      </rPr>
      <t>Índice de desigualdad de género</t>
    </r>
  </si>
  <si>
    <r>
      <rPr>
        <sz val="11"/>
        <color theme="1"/>
        <rFont val="Calibri"/>
        <family val="2"/>
      </rPr>
      <t>INB per cápita, método Atlas (USD a precios actuales)</t>
    </r>
  </si>
  <si>
    <r>
      <rPr>
        <sz val="11"/>
        <color theme="1"/>
        <rFont val="Calibri"/>
        <family val="2"/>
      </rPr>
      <t>Nivel de ingresos</t>
    </r>
  </si>
  <si>
    <r>
      <rPr>
        <sz val="11"/>
        <color theme="1"/>
        <rFont val="Calibri"/>
        <family val="2"/>
      </rPr>
      <t>PIB per cápita (USD a precios actuales)</t>
    </r>
  </si>
  <si>
    <r>
      <rPr>
        <sz val="11"/>
        <color theme="1"/>
        <rFont val="Calibri"/>
        <family val="2"/>
      </rPr>
      <t>Ingresos gubernamentales generales como % del PIB</t>
    </r>
  </si>
  <si>
    <r>
      <rPr>
        <sz val="11"/>
        <color theme="1"/>
        <rFont val="Calibri"/>
        <family val="2"/>
      </rPr>
      <t>Deuda gubernamental general como % del PIB</t>
    </r>
  </si>
  <si>
    <r>
      <rPr>
        <sz val="11"/>
        <color theme="1"/>
        <rFont val="Calibri"/>
        <family val="2"/>
      </rPr>
      <t>Proyecciones de crecimiento</t>
    </r>
  </si>
  <si>
    <r>
      <rPr>
        <sz val="11"/>
        <color theme="1"/>
        <rFont val="Calibri"/>
        <family val="2"/>
      </rPr>
      <t>Tasa de crecimiento del PIB (% anual)</t>
    </r>
  </si>
  <si>
    <r>
      <rPr>
        <sz val="11"/>
        <color theme="1"/>
        <rFont val="Calibri"/>
        <family val="2"/>
      </rPr>
      <t>Tasa de incidencia de la pobreza, sobre la base de 1,90 USD por día (2011 PPA) (% de la población)</t>
    </r>
  </si>
  <si>
    <r>
      <rPr>
        <sz val="11"/>
        <color theme="1"/>
        <rFont val="Calibri"/>
        <family val="2"/>
      </rPr>
      <t>Densidad (por cada 100.000 habitantes) de hospitales centrales, de referencia y de distrito</t>
    </r>
  </si>
  <si>
    <r>
      <rPr>
        <sz val="11"/>
        <color theme="1"/>
        <rFont val="Calibri"/>
        <family val="2"/>
      </rPr>
      <t>Densidad de camas en hospitales (por cada 10.000 habitantes)</t>
    </r>
  </si>
  <si>
    <r>
      <rPr>
        <sz val="11"/>
        <color theme="1"/>
        <rFont val="Calibri"/>
        <family val="2"/>
      </rPr>
      <t>Densidad de puestos de salud (establecimientos de atención primaria de salud) (por cada 100.000 habitantes)</t>
    </r>
  </si>
  <si>
    <r>
      <rPr>
        <sz val="11"/>
        <color theme="1"/>
        <rFont val="Calibri"/>
        <family val="2"/>
      </rPr>
      <t>Densidad de centros de salud (establecimientos de atención primaria de salud) (por cada 100.000 habitantes)</t>
    </r>
  </si>
  <si>
    <r>
      <rPr>
        <sz val="11"/>
        <color theme="1"/>
        <rFont val="Calibri"/>
        <family val="2"/>
      </rPr>
      <t>Densidad de dispensarios (establecimientos de atención primaria de salud) (por cada 100.000 habitantes)</t>
    </r>
  </si>
  <si>
    <r>
      <rPr>
        <sz val="11"/>
        <color theme="1"/>
        <rFont val="Calibri"/>
        <family val="2"/>
      </rPr>
      <t>Densidad de laboratorios (establecimientos de atención primaria de salud) (por cada 100.000 habitantes)</t>
    </r>
  </si>
  <si>
    <r>
      <rPr>
        <sz val="11"/>
        <color theme="1"/>
        <rFont val="Calibri"/>
        <family val="2"/>
      </rPr>
      <t>Densidad de farmacias (establecimientos de atención primaria de salud) (por cada 100.000 habitantes)</t>
    </r>
  </si>
  <si>
    <r>
      <rPr>
        <sz val="11"/>
        <color theme="1"/>
        <rFont val="Calibri"/>
        <family val="2"/>
      </rPr>
      <t>Índice de cobertura de los servicios de CUS</t>
    </r>
  </si>
  <si>
    <r>
      <rPr>
        <sz val="11"/>
        <color theme="1"/>
        <rFont val="Calibri"/>
        <family val="2"/>
      </rPr>
      <t>Porcentaje de pacientes prenatales con primera visita antes de las 12 semanas - ANC 1</t>
    </r>
  </si>
  <si>
    <r>
      <rPr>
        <sz val="11"/>
        <color theme="1"/>
        <rFont val="Calibri"/>
        <family val="2"/>
      </rPr>
      <t>Cobertura de la atención prenatal - al menos cuatro visitas (%) - ANC 4</t>
    </r>
  </si>
  <si>
    <r>
      <rPr>
        <sz val="11"/>
        <color theme="1"/>
        <rFont val="Calibri"/>
        <family val="2"/>
      </rPr>
      <t>Supervisión externa</t>
    </r>
  </si>
  <si>
    <r>
      <rPr>
        <sz val="11"/>
        <color theme="1"/>
        <rFont val="Calibri"/>
        <family val="2"/>
      </rPr>
      <t>Tasa de ausentismo.</t>
    </r>
  </si>
  <si>
    <r>
      <rPr>
        <sz val="11"/>
        <color theme="1"/>
        <rFont val="Calibri"/>
        <family val="2"/>
      </rPr>
      <t>Densidad de médicos (por cada 10.000 habitantes)</t>
    </r>
  </si>
  <si>
    <r>
      <rPr>
        <sz val="11"/>
        <color theme="1"/>
        <rFont val="Calibri"/>
        <family val="2"/>
      </rPr>
      <t>Densidad de personal de enfermería y partería (por cada 10.000 habitantes)</t>
    </r>
  </si>
  <si>
    <r>
      <rPr>
        <sz val="11"/>
        <color theme="1"/>
        <rFont val="Calibri"/>
        <family val="2"/>
      </rPr>
      <t>Densidad de trabajadores de salud comunitarios (por cada 10.000 habitantes)</t>
    </r>
  </si>
  <si>
    <r>
      <rPr>
        <sz val="11"/>
        <color theme="1"/>
        <rFont val="Calibri"/>
        <family val="2"/>
      </rPr>
      <t>Densidad de trabajadores sanitarios de laboratorio (por cada 10.000 habitantes)</t>
    </r>
  </si>
  <si>
    <r>
      <rPr>
        <sz val="11"/>
        <color theme="1"/>
        <rFont val="Calibri"/>
        <family val="2"/>
      </rPr>
      <t xml:space="preserve">Densidad (por cada 10.000 habitantes) o número de personal de farmacia </t>
    </r>
  </si>
  <si>
    <r>
      <rPr>
        <sz val="11"/>
        <color theme="1"/>
        <rFont val="Calibri"/>
        <family val="2"/>
      </rPr>
      <t>Densidad (por cada 10.000 habitantes) o número de otros trabajadores sanitarios</t>
    </r>
  </si>
  <si>
    <r>
      <rPr>
        <sz val="11"/>
        <color theme="1"/>
        <rFont val="Calibri"/>
        <family val="2"/>
      </rPr>
      <t>Puntualidad de los informes sobre el VIH de los establecimientos de salud</t>
    </r>
  </si>
  <si>
    <r>
      <rPr>
        <sz val="11"/>
        <color theme="1"/>
        <rFont val="Calibri"/>
        <family val="2"/>
      </rPr>
      <t>Puntualidad de los informes sobre la tuberculosis de los establecimientos de salud</t>
    </r>
  </si>
  <si>
    <r>
      <rPr>
        <sz val="11"/>
        <color theme="1"/>
        <rFont val="Calibri"/>
        <family val="2"/>
      </rPr>
      <t>Puntualidad de los informes sobre la malaria de los establecimientos de salud</t>
    </r>
  </si>
  <si>
    <r>
      <rPr>
        <sz val="11"/>
        <color theme="1"/>
        <rFont val="Calibri"/>
        <family val="2"/>
      </rPr>
      <t>Nivel de compleción de los informes sobre el VH de los establecimientos de salud</t>
    </r>
  </si>
  <si>
    <r>
      <rPr>
        <sz val="11"/>
        <color theme="1"/>
        <rFont val="Calibri"/>
        <family val="2"/>
      </rPr>
      <t>Nivel de compleción de los informes sobre la tuberculosis de los establecimientos de salud</t>
    </r>
  </si>
  <si>
    <r>
      <rPr>
        <sz val="11"/>
        <color theme="1"/>
        <rFont val="Calibri"/>
        <family val="2"/>
      </rPr>
      <t>Nivel de compleción de los informes sobre la malaria de los establecimientos de salud</t>
    </r>
  </si>
  <si>
    <r>
      <rPr>
        <sz val="11"/>
        <color theme="1"/>
        <rFont val="Calibri"/>
        <family val="2"/>
      </rPr>
      <t>Porcentaje de establecimientos de salud que tenían medicamentos marcadores para la tuberculosis disponibles el día de la visita</t>
    </r>
  </si>
  <si>
    <r>
      <rPr>
        <sz val="11"/>
        <color theme="1"/>
        <rFont val="Calibri"/>
        <family val="2"/>
      </rPr>
      <t>Porcentaje de establecimientos de salud que tenían medicamentos marcadores para la malaria disponibles el día de la visita</t>
    </r>
  </si>
  <si>
    <r>
      <rPr>
        <sz val="11"/>
        <color theme="1"/>
        <rFont val="Calibri"/>
        <family val="2"/>
      </rPr>
      <t>Porcentaje de establecimientos de salud que facilitaban servicios de diagnóstico con productos marcadores el día de la visita</t>
    </r>
  </si>
  <si>
    <r>
      <rPr>
        <sz val="11"/>
        <color theme="1"/>
        <rFont val="Calibri"/>
        <family val="2"/>
      </rPr>
      <t>Gasto sanitario actual en unidades de moneda local o USD</t>
    </r>
  </si>
  <si>
    <r>
      <rPr>
        <sz val="11"/>
        <color theme="1"/>
        <rFont val="Calibri"/>
        <family val="2"/>
      </rPr>
      <t>Gasto sanitario actual per cápita en USD</t>
    </r>
  </si>
  <si>
    <r>
      <rPr>
        <sz val="11"/>
        <color theme="1"/>
        <rFont val="Calibri"/>
        <family val="2"/>
      </rPr>
      <t>Gasto sanitario público general nacional en unidades de moneda local o USD</t>
    </r>
  </si>
  <si>
    <r>
      <rPr>
        <sz val="11"/>
        <color theme="1"/>
        <rFont val="Calibri"/>
        <family val="2"/>
      </rPr>
      <t>Gasto sanitario público general nacional per cápita en USD</t>
    </r>
  </si>
  <si>
    <r>
      <rPr>
        <sz val="11"/>
        <color theme="1"/>
        <rFont val="Calibri"/>
        <family val="2"/>
      </rPr>
      <t>Gasto sanitario privado nacional en unidades de moneda local o USD</t>
    </r>
  </si>
  <si>
    <r>
      <rPr>
        <sz val="11"/>
        <color theme="1"/>
        <rFont val="Calibri"/>
        <family val="2"/>
      </rPr>
      <t>Gasto sanitario privado nacional per cápita en USD</t>
    </r>
  </si>
  <si>
    <r>
      <rPr>
        <sz val="11"/>
        <color theme="1"/>
        <rFont val="Calibri"/>
        <family val="2"/>
      </rPr>
      <t>Gastos directos en unidades de moneda local o USD</t>
    </r>
  </si>
  <si>
    <r>
      <rPr>
        <sz val="11"/>
        <color theme="1"/>
        <rFont val="Calibri"/>
        <family val="2"/>
      </rPr>
      <t>Gastos directos per cápita en USD</t>
    </r>
  </si>
  <si>
    <r>
      <rPr>
        <sz val="11"/>
        <color theme="1"/>
        <rFont val="Calibri"/>
        <family val="2"/>
      </rPr>
      <t>Gastos en atención primaria de salud per cápita en USD</t>
    </r>
  </si>
  <si>
    <r>
      <rPr>
        <sz val="11"/>
        <color theme="1"/>
        <rFont val="Calibri"/>
        <family val="2"/>
      </rPr>
      <t>Gasto sanitario público general nacional como % del gasto público general</t>
    </r>
  </si>
  <si>
    <r>
      <rPr>
        <sz val="11"/>
        <color theme="1"/>
        <rFont val="Calibri"/>
        <family val="2"/>
      </rPr>
      <t>Gasto público general nacional en atención primaria de salud como % del gasto público general nacional</t>
    </r>
  </si>
  <si>
    <r>
      <rPr>
        <sz val="11"/>
        <color theme="1"/>
        <rFont val="Calibri"/>
        <family val="2"/>
      </rPr>
      <t>Gasto sanitario público general nacional como % del producto interior bruto (PIB)</t>
    </r>
  </si>
  <si>
    <r>
      <rPr>
        <sz val="11"/>
        <color theme="1"/>
        <rFont val="Calibri"/>
        <family val="2"/>
      </rPr>
      <t>Gasto sanitario público general nacional como % del gasto sanitario actual</t>
    </r>
  </si>
  <si>
    <r>
      <rPr>
        <sz val="11"/>
        <color theme="1"/>
        <rFont val="Calibri"/>
        <family val="2"/>
      </rPr>
      <t>Gasto sanitario privado nacional como % del gasto sanitario actual</t>
    </r>
  </si>
  <si>
    <r>
      <rPr>
        <sz val="11"/>
        <color theme="1"/>
        <rFont val="Calibri"/>
        <family val="2"/>
      </rPr>
      <t>Acuerdos de financiamiento obligatorios como % del gasto sanitario actual</t>
    </r>
  </si>
  <si>
    <r>
      <rPr>
        <sz val="11"/>
        <color theme="1"/>
        <rFont val="Calibri"/>
        <family val="2"/>
      </rPr>
      <t>Gastos directos como % del gasto sanitario actual</t>
    </r>
  </si>
  <si>
    <r>
      <rPr>
        <sz val="11"/>
        <color theme="1"/>
        <rFont val="Calibri"/>
        <family val="2"/>
      </rPr>
      <t>Gasto sanitario externo como % del gasto sanitario actual</t>
    </r>
  </si>
  <si>
    <r>
      <rPr>
        <sz val="11"/>
        <color theme="1"/>
        <rFont val="Calibri"/>
        <family val="2"/>
      </rPr>
      <t>Gasto público general nacional en VIH y sida y enfermedades de transmisión sexual (millones de unidades de moneda local)</t>
    </r>
  </si>
  <si>
    <r>
      <rPr>
        <sz val="11"/>
        <color theme="1"/>
        <rFont val="Calibri"/>
        <family val="2"/>
      </rPr>
      <t>Gasto público general nacional en tuberculosis (millones de unidades de moneda local)</t>
    </r>
  </si>
  <si>
    <r>
      <rPr>
        <sz val="11"/>
        <color theme="1"/>
        <rFont val="Calibri"/>
        <family val="2"/>
      </rPr>
      <t>Gasto público general nacional en malaria (millones de unidades de moneda local)</t>
    </r>
  </si>
  <si>
    <r>
      <rPr>
        <sz val="11"/>
        <color theme="1"/>
        <rFont val="Calibri"/>
        <family val="2"/>
      </rPr>
      <t>Financiamiento de fuentes externas para el VIH y el sida (millones de unidades de moneda local)</t>
    </r>
  </si>
  <si>
    <r>
      <rPr>
        <sz val="11"/>
        <color theme="1"/>
        <rFont val="Calibri"/>
        <family val="2"/>
      </rPr>
      <t>Financiamiento de fuentes externas para la tuberculosis (millones de unidades de moneda local)</t>
    </r>
  </si>
  <si>
    <r>
      <rPr>
        <sz val="11"/>
        <color theme="1"/>
        <rFont val="Calibri"/>
        <family val="2"/>
      </rPr>
      <t>Financiamiento de fuentes externas para la malaria (millones de unidades de moneda local)</t>
    </r>
  </si>
  <si>
    <t>Fuente (en inglés)</t>
  </si>
  <si>
    <t>Source (en anglais)</t>
  </si>
  <si>
    <r>
      <rPr>
        <b/>
        <sz val="11"/>
        <color theme="1"/>
        <rFont val="Calibri"/>
        <family val="2"/>
        <scheme val="minor"/>
      </rPr>
      <t>Observaciones del solicitante (según corresponda)</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</si>
  <si>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</si>
  <si>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</si>
  <si>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</si>
  <si>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r>
      <rPr>
        <b/>
        <sz val="11"/>
        <rFont val="Calibri"/>
        <family val="2"/>
        <scheme val="minor"/>
      </rPr>
      <t xml:space="preserve">Prevención primaria del VIH </t>
    </r>
  </si>
  <si>
    <t>1. Los preservativos y los lubricantes están a disposición de todas las personas en mayor riesgo de infección por el VIH.​ </t>
  </si>
  <si>
    <t>2. La profilaxis previa a la exposición (PrEP) está disponible para todas las personas en mayor riesgo de infección por el VIH, y la profilaxis posterior a la exposición (PEP) para las personas elegibles.​ </t>
  </si>
  <si>
    <r>
      <rPr>
        <sz val="9"/>
        <color rgb="FF000000"/>
        <rFont val="Arial"/>
        <family val="2"/>
      </rPr>
      <t>3. Los servicios de reducción de daños están disponibles para los usuarios de drogas.​​ </t>
    </r>
  </si>
  <si>
    <t>4. La circuncisión masculina médica voluntaria está disponible para adolescentes varones (más de 15 años) y hombres en países donde esta práctica sea prioritaria para la OMS y ONUSIDA. </t>
  </si>
  <si>
    <t>Pruebas y diagnóstico del VIH</t>
  </si>
  <si>
    <t>5. Los servicios de pruebas del VIH incluyen pruebas de autodiagnóstico, pruebas de indice etico seguras, y pruebas basadas en redes de contacto.​​ </t>
  </si>
  <si>
    <r>
      <rPr>
        <sz val="9"/>
        <color rgb="FF000000"/>
        <rFont val="Arial"/>
        <family val="2"/>
      </rPr>
      <t>6. Para el diagnóstico del VIH mediante pruebas de diagnóstico rápido se sigue un algoritmo de tres pruebas. </t>
    </r>
  </si>
  <si>
    <t>7. Las pruebas de diagnóstico rápido las llevan a cabo proveedores no profesionales que cuentan con la formación y la supervisión adecuadas, además de profesionales de la salud​. </t>
  </si>
  <si>
    <t>Eliminación de la transmisión maternoinfantil</t>
  </si>
  <si>
    <t>8. El tratamiento antirretroviral está disponible para mujeres embarazadas y lactantes que viven con el VIH con el fin de garantizar la supresión viral. </t>
  </si>
  <si>
    <r>
      <rPr>
        <sz val="9"/>
        <color rgb="FF000000"/>
        <rFont val="Arial"/>
        <family val="2"/>
      </rPr>
      <t>9. Las pruebas del VIH, incluido el diagnóstico infantil precoz, están disponibles para todos los niños expuestos al virus. </t>
    </r>
  </si>
  <si>
    <r>
      <rPr>
        <b/>
        <sz val="11"/>
        <rFont val="Calibri"/>
        <family val="2"/>
        <scheme val="minor"/>
      </rPr>
      <t>Tratamiento y atención del VIH</t>
    </r>
  </si>
  <si>
    <t>10. Se inicia rápidamente el tratamiento antirretroviral tras un diagnóstico confirmado de VIH en todos los casos, independientemente de la edad, el sexo o el género de la persona.</t>
  </si>
  <si>
    <t>11. Se utilizan tratamientos del VIH recomendados por la OMS. </t>
  </si>
  <si>
    <r>
      <rPr>
        <sz val="9"/>
        <color rgb="FF000000"/>
        <rFont val="Arial"/>
        <family val="2"/>
      </rPr>
      <t>12. Se ofrece atención para los casos de VIH en estado avanzado.​ </t>
    </r>
  </si>
  <si>
    <r>
      <rPr>
        <sz val="9"/>
        <color rgb="FF000000"/>
        <rFont val="Arial"/>
        <family val="2"/>
      </rPr>
      <t>13. Se proporciona apoyo para retener a las personas en todas las fases del tratamiento, incluido el regreso a los servicios de atención. </t>
    </r>
  </si>
  <si>
    <r>
      <rPr>
        <sz val="9"/>
        <color rgb="FF000000"/>
        <rFont val="Arial"/>
        <family val="2"/>
      </rPr>
      <t>14. Las pruebas de CD4 y carga viral, y el diagnóstico de comorbilidades y coinfecciones comunes, están disponibles para el manejo del VIH. </t>
    </r>
  </si>
  <si>
    <r>
      <rPr>
        <b/>
        <sz val="11"/>
        <rFont val="Calibri"/>
        <family val="2"/>
        <scheme val="minor"/>
      </rPr>
      <t>Tuberculosis/VIH</t>
    </r>
  </si>
  <si>
    <r>
      <rPr>
        <sz val="9"/>
        <color rgb="FF000000"/>
        <rFont val="Arial"/>
        <family val="2"/>
      </rPr>
      <t>15. Las personas seropositivas con tuberculosis activa inician el tratamiento antirretroviral lo antes posible​. </t>
    </r>
  </si>
  <si>
    <r>
      <rPr>
        <sz val="9"/>
        <color rgb="FF000000"/>
        <rFont val="Arial"/>
        <family val="2"/>
      </rPr>
      <t>16. El tratamiento preventivo de la tuberculosis está a disposición de todas las personas elegibles que viven con el VIH, entre las que se incluyen niños y adolescentes. </t>
    </r>
  </si>
  <si>
    <r>
      <rPr>
        <b/>
        <sz val="11"/>
        <rFont val="Calibri"/>
        <family val="2"/>
        <scheme val="minor"/>
      </rPr>
      <t>Prestación de servicios diferenciados</t>
    </r>
  </si>
  <si>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</si>
  <si>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r>
      <rPr>
        <sz val="9"/>
        <rFont val="Arial"/>
        <family val="2"/>
      </rPr>
      <t>18. La dispensación de medicamentos para varios meses está disponible para el tratamiento antirretroviral y otros productos del VIH​​. </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</si>
  <si>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</si>
  <si>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</si>
  <si>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r>
      <rPr>
        <sz val="9"/>
        <color rgb="FF000000"/>
        <rFont val="Arial"/>
        <family val="2"/>
      </rPr>
      <t>19. Los programas de VIH para poblaciones clave y vulnerables integran intervenciones para reducir los obstáculos relacionados con los derechos humanos y el género. </t>
    </r>
  </si>
  <si>
    <r>
      <rPr>
        <sz val="9"/>
        <color rgb="FF000000"/>
        <rFont val="Arial"/>
        <family val="2"/>
      </rPr>
      <t>20. Las actividades destinadas a reducir la estigmatización y la discriminación de personas que viven con el VIH y poblaciones clave se llevan a cabo en la atención sanitaria y otros entornos.  </t>
    </r>
  </si>
  <si>
    <r>
      <rPr>
        <sz val="9"/>
        <color rgb="FF000000"/>
        <rFont val="Arial"/>
        <family val="2"/>
      </rPr>
      <t>21. Las actividades de educación sobre cuestiones jurídicas y el acceso a la justicia están a disposición de las personas que viven con el VIH y las poblaciones clave. </t>
    </r>
  </si>
  <si>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</si>
  <si>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</si>
  <si>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</si>
  <si>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r>
      <rPr>
        <sz val="11"/>
        <rFont val="Calibri"/>
        <family val="2"/>
        <scheme val="minor"/>
      </rPr>
      <t>Sí</t>
    </r>
  </si>
  <si>
    <r>
      <rPr>
        <sz val="11"/>
        <color theme="1"/>
        <rFont val="Calibri"/>
        <family val="2"/>
        <scheme val="minor"/>
      </rPr>
      <t>La ejecución aún no se ha iniciado</t>
    </r>
  </si>
  <si>
    <r>
      <rPr>
        <sz val="11"/>
        <rFont val="Calibri"/>
        <family val="2"/>
        <scheme val="minor"/>
      </rPr>
      <t>No</t>
    </r>
  </si>
  <si>
    <r>
      <rPr>
        <sz val="11"/>
        <color theme="1"/>
        <rFont val="Calibri"/>
        <family val="2"/>
        <scheme val="minor"/>
      </rPr>
      <t>Se ha ejecutado en algunos centros (&lt;50%)</t>
    </r>
  </si>
  <si>
    <r>
      <rPr>
        <sz val="11"/>
        <rFont val="Calibri"/>
        <family val="2"/>
        <scheme val="minor"/>
      </rPr>
      <t>N/C (no es un entorno de alta incidencia)</t>
    </r>
  </si>
  <si>
    <r>
      <rPr>
        <sz val="11"/>
        <color theme="1"/>
        <rFont val="Calibri"/>
        <family val="2"/>
        <scheme val="minor"/>
      </rPr>
      <t>Se ha ejecutado en la mayoría de los centros (50%-95%)</t>
    </r>
  </si>
  <si>
    <r>
      <rPr>
        <sz val="11"/>
        <color theme="1"/>
        <rFont val="Calibri"/>
        <family val="2"/>
        <scheme val="minor"/>
      </rPr>
      <t>Se ha ejecutado en todo el país (&gt;95%)</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</si>
  <si>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</si>
  <si>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r>
      <rPr>
        <sz val="11"/>
        <rFont val="Calibri"/>
        <family val="2"/>
        <scheme val="minor"/>
      </rPr>
      <t>Pocos programas o ninguno integra tales intervenciones</t>
    </r>
  </si>
  <si>
    <r>
      <rPr>
        <sz val="11"/>
        <rFont val="Calibri"/>
        <family val="2"/>
        <scheme val="minor"/>
      </rPr>
      <t xml:space="preserve">Algunos programas </t>
    </r>
  </si>
  <si>
    <r>
      <rPr>
        <sz val="11"/>
        <rFont val="Calibri"/>
        <family val="2"/>
        <scheme val="minor"/>
      </rPr>
      <t xml:space="preserve">La mayoría o todos los programas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</si>
  <si>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</si>
  <si>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r>
      <rPr>
        <sz val="11"/>
        <rFont val="Calibri"/>
        <family val="2"/>
        <scheme val="minor"/>
      </rPr>
      <t>Ninguna actividad o programa, o con carácter puntual</t>
    </r>
  </si>
  <si>
    <r>
      <rPr>
        <sz val="11"/>
        <rFont val="Calibri"/>
        <family val="2"/>
        <scheme val="minor"/>
      </rPr>
      <t>Actividades o programas a pequeña escala en la atención sanitaria y al menos en otro entorno</t>
    </r>
  </si>
  <si>
    <r>
      <rPr>
        <sz val="11"/>
        <rFont val="Calibri"/>
        <family val="2"/>
        <scheme val="minor"/>
      </rPr>
      <t xml:space="preserve">Actividades o programas en la atención sanitaria y al menos en otros dos entornos a nivel subnacional (cobertura nacional inferior al 50%) </t>
    </r>
  </si>
  <si>
    <r>
      <rPr>
        <sz val="11"/>
        <rFont val="Calibri"/>
        <family val="2"/>
        <scheme val="minor"/>
      </rPr>
      <t>Actividades o programas en la atención sanitaria y en otros tres entornos o más a nivel nacional (cobertura nacional superior al 90%)</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</si>
  <si>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</si>
  <si>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r>
      <rPr>
        <sz val="11"/>
        <rFont val="Calibri"/>
        <family val="2"/>
        <scheme val="minor"/>
      </rPr>
      <t xml:space="preserve">Ninguna actividad o programa de educación sobre cuestiones jurídicas y acceso a la justicia, o con carácter puntual </t>
    </r>
  </si>
  <si>
    <r>
      <rPr>
        <sz val="11"/>
        <rFont val="Calibri"/>
        <family val="2"/>
        <scheme val="minor"/>
      </rPr>
      <t xml:space="preserve">Actividades o programas a pequeña escala </t>
    </r>
  </si>
  <si>
    <r>
      <rPr>
        <sz val="11"/>
        <rFont val="Calibri"/>
        <family val="2"/>
        <scheme val="minor"/>
      </rPr>
      <t xml:space="preserve">Actividades o programas a nivel subnacional (cobertura nacional inferior al 50%) </t>
    </r>
  </si>
  <si>
    <r>
      <rPr>
        <sz val="11"/>
        <rFont val="Calibri"/>
        <family val="2"/>
        <scheme val="minor"/>
      </rPr>
      <t>Actividades o programas a nivel nacional (cobertura nacional superior al 90%)</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</si>
  <si>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</si>
  <si>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r>
      <rPr>
        <sz val="11"/>
        <rFont val="Calibri"/>
        <family val="2"/>
        <scheme val="minor"/>
      </rPr>
      <t>Ningún apoyo</t>
    </r>
  </si>
  <si>
    <r>
      <rPr>
        <sz val="11"/>
        <rFont val="Calibri"/>
        <family val="2"/>
        <scheme val="minor"/>
      </rPr>
      <t>Algo de apoyo</t>
    </r>
  </si>
  <si>
    <r>
      <rPr>
        <sz val="11"/>
        <rFont val="Calibri"/>
        <family val="2"/>
        <scheme val="minor"/>
      </rPr>
      <t>Apoyo integral, también a las medidas dirigidas por la comunidad</t>
    </r>
  </si>
  <si>
    <r>
      <rPr>
        <b/>
        <sz val="11"/>
        <color theme="0"/>
        <rFont val="Calibri"/>
        <family val="2"/>
        <scheme val="minor"/>
      </rPr>
      <t xml:space="preserve">Indicador </t>
    </r>
  </si>
  <si>
    <r>
      <rPr>
        <b/>
        <sz val="11"/>
        <color theme="0"/>
        <rFont val="Calibri"/>
        <family val="2"/>
        <scheme val="minor"/>
      </rPr>
      <t>Desglose</t>
    </r>
  </si>
  <si>
    <r>
      <rPr>
        <b/>
        <sz val="11"/>
        <color theme="0"/>
        <rFont val="Calibri"/>
        <family val="2"/>
        <scheme val="minor"/>
      </rPr>
      <t>2018</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</si>
  <si>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</si>
  <si>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</si>
  <si>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</si>
  <si>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</si>
  <si>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r>
      <rPr>
        <i/>
        <sz val="11"/>
        <color theme="1"/>
        <rFont val="Calibri"/>
        <family val="2"/>
      </rPr>
      <t xml:space="preserve">   mujeres (de 15 años en adelante)</t>
    </r>
  </si>
  <si>
    <r>
      <rPr>
        <i/>
        <sz val="11"/>
        <color theme="1"/>
        <rFont val="Calibri"/>
        <family val="2"/>
      </rPr>
      <t xml:space="preserve">   hombres (de 15 años en adelante)</t>
    </r>
  </si>
  <si>
    <r>
      <rPr>
        <i/>
        <sz val="11"/>
        <color theme="1"/>
        <rFont val="Calibri"/>
        <family val="2"/>
      </rPr>
      <t xml:space="preserve">   personas transgénero (de 15 años en adelante)</t>
    </r>
  </si>
  <si>
    <r>
      <rPr>
        <i/>
        <sz val="11"/>
        <color theme="1"/>
        <rFont val="Calibri"/>
        <family val="2"/>
      </rPr>
      <t xml:space="preserve">  mujeres jóvenes (entre 15 y 24 años)</t>
    </r>
  </si>
  <si>
    <r>
      <rPr>
        <i/>
        <sz val="11"/>
        <color theme="1"/>
        <rFont val="Calibri"/>
        <family val="2"/>
      </rPr>
      <t xml:space="preserve">  hombres jóvenes (entre 15 y 24 años)</t>
    </r>
  </si>
  <si>
    <r>
      <rPr>
        <i/>
        <sz val="11"/>
        <color theme="1"/>
        <rFont val="Calibri"/>
        <family val="2"/>
      </rPr>
      <t xml:space="preserve">   personas transgénero (entre 15 y 24 años)</t>
    </r>
  </si>
  <si>
    <r>
      <rPr>
        <sz val="11"/>
        <color theme="1"/>
        <rFont val="Calibri"/>
        <family val="2"/>
      </rPr>
      <t>Nuevas infecciones por el VIH, estimación</t>
    </r>
  </si>
  <si>
    <r>
      <rPr>
        <sz val="11"/>
        <color theme="1"/>
        <rFont val="Calibri"/>
        <family val="2"/>
      </rPr>
      <t>muertes relacionadas con el sida, estimación</t>
    </r>
  </si>
  <si>
    <r>
      <rPr>
        <i/>
        <sz val="11"/>
        <color theme="1"/>
        <rFont val="Calibri"/>
        <family val="2"/>
      </rPr>
      <t xml:space="preserve">  personas transgénero (de 15 años en adelante)</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</si>
  <si>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</si>
  <si>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</si>
  <si>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</si>
  <si>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r>
      <rPr>
        <sz val="11"/>
        <color theme="1"/>
        <rFont val="Calibri"/>
        <family val="2"/>
      </rPr>
      <t>Personas que viven con el VIH que reciben tratamiento antirretroviral, estimación</t>
    </r>
  </si>
  <si>
    <r>
      <rPr>
        <sz val="11"/>
        <color theme="1"/>
        <rFont val="Calibri"/>
        <family val="2"/>
      </rPr>
      <t>Cobertura del tratamiento antirretroviral, estimación (porcentaje)</t>
    </r>
  </si>
  <si>
    <r>
      <rPr>
        <sz val="11"/>
        <color theme="1"/>
        <rFont val="Calibri"/>
        <family val="2"/>
      </rPr>
      <t>Personas que viven con el VIH que tienen una carga vírica indetectable, estimación (porcentaje)</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</si>
  <si>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</si>
  <si>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</si>
  <si>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</si>
  <si>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Tasa de transmisión maternoinfantil</t>
  </si>
  <si>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</si>
  <si>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</si>
  <si>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</si>
  <si>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</si>
  <si>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</si>
  <si>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Estimación del tamaño de la población, personas transgénero</t>
    </r>
  </si>
  <si>
    <r>
      <rPr>
        <sz val="11"/>
        <color theme="1"/>
        <rFont val="Calibri"/>
        <family val="2"/>
      </rPr>
      <t>Estimación del tamaño de la población, hombres que tienen relaciones sexuales con hombres</t>
    </r>
  </si>
  <si>
    <r>
      <rPr>
        <sz val="11"/>
        <color theme="1"/>
        <rFont val="Calibri"/>
        <family val="2"/>
      </rPr>
      <t>Estimación del tamaño de la población, usuarios de drogas inyectables</t>
    </r>
  </si>
  <si>
    <r>
      <rPr>
        <sz val="11"/>
        <color theme="1"/>
        <rFont val="Calibri"/>
        <family val="2"/>
      </rPr>
      <t>Estimación del tamaño de la población, reclusos</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</si>
  <si>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</si>
  <si>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</si>
  <si>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r>
      <rPr>
        <i/>
        <sz val="11"/>
        <color theme="1"/>
        <rFont val="Calibri"/>
        <family val="2"/>
      </rPr>
      <t xml:space="preserve">  hombres (menores de 25 años)</t>
    </r>
  </si>
  <si>
    <r>
      <rPr>
        <i/>
        <sz val="11"/>
        <color theme="1"/>
        <rFont val="Calibri"/>
        <family val="2"/>
      </rPr>
      <t xml:space="preserve">  personas transgénero (menores de 25 años)</t>
    </r>
  </si>
  <si>
    <r>
      <rPr>
        <i/>
        <sz val="11"/>
        <color theme="1"/>
        <rFont val="Calibri"/>
        <family val="2"/>
      </rPr>
      <t xml:space="preserve">  mujeres (de 25 años en adelante)</t>
    </r>
  </si>
  <si>
    <r>
      <rPr>
        <i/>
        <sz val="11"/>
        <color theme="1"/>
        <rFont val="Calibri"/>
        <family val="2"/>
      </rPr>
      <t xml:space="preserve">  hombres (de 25 años en adelante)</t>
    </r>
  </si>
  <si>
    <r>
      <rPr>
        <i/>
        <sz val="11"/>
        <color theme="1"/>
        <rFont val="Calibri"/>
        <family val="2"/>
      </rPr>
      <t xml:space="preserve">   personas transgénero (de 25 años en adelante)</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</si>
  <si>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</si>
  <si>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</si>
  <si>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r>
      <rPr>
        <i/>
        <sz val="11"/>
        <color theme="1"/>
        <rFont val="Calibri"/>
        <family val="2"/>
      </rPr>
      <t xml:space="preserve">  De 25 años en adelante</t>
    </r>
  </si>
  <si>
    <r>
      <rPr>
        <sz val="11"/>
        <color theme="1"/>
        <rFont val="Calibri"/>
        <family val="2"/>
      </rPr>
      <t>Conocimiento del estado serológico respecto al VIH entre hombres que tienen relaciones sexuales con hombres (porcentaje)</t>
    </r>
  </si>
  <si>
    <r>
      <rPr>
        <sz val="11"/>
        <color theme="1"/>
        <rFont val="Calibri"/>
        <family val="2"/>
      </rPr>
      <t>Conocimiento del estado serológico respecto al VIH entre usuarios de drogas inyectables (porcentaje)</t>
    </r>
  </si>
  <si>
    <r>
      <rPr>
        <sz val="11"/>
        <color theme="1"/>
        <rFont val="Calibri"/>
        <family val="2"/>
      </rPr>
      <t>Conocimiento del estado serológico respecto al VIH entre reclusos (porcentaje)</t>
    </r>
  </si>
  <si>
    <r>
      <rPr>
        <i/>
        <sz val="11"/>
        <color theme="1"/>
        <rFont val="Calibri"/>
        <family val="2"/>
      </rPr>
      <t xml:space="preserve">   personas transgénero (menores de 25 años)</t>
    </r>
  </si>
  <si>
    <r>
      <rPr>
        <sz val="11"/>
        <color theme="1"/>
        <rFont val="Calibri"/>
        <family val="2"/>
      </rPr>
      <t>Prevalencia del VIH en trabajadores del sexo (porcentaje)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</si>
  <si>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</si>
  <si>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Prevalencia del VIH en hombres que tienen relaciones sexuales con hombres (porcentaje)</t>
    </r>
  </si>
  <si>
    <r>
      <rPr>
        <sz val="11"/>
        <color theme="1"/>
        <rFont val="Calibri"/>
        <family val="2"/>
      </rPr>
      <t>Prevalencia del VIH en usuarios de drogas inyectables (porcentaje)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</si>
  <si>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</si>
  <si>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Estigmatización, discriminación y violencia</t>
    </r>
  </si>
  <si>
    <r>
      <rPr>
        <sz val="11"/>
        <color theme="1"/>
        <rFont val="Calibri"/>
        <family val="2"/>
      </rPr>
      <t>Actitudes discriminatorias hacia personas que viven con el VIH</t>
    </r>
  </si>
  <si>
    <r>
      <rPr>
        <sz val="11"/>
        <color theme="1"/>
        <rFont val="Calibri"/>
        <family val="2"/>
      </rPr>
      <t>Trabajadores del sexo: evitación de la atención sanitaria a causa de la estigmatización y la discriminación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</si>
  <si>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</si>
  <si>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Usuarios de drogas inyectables: evitación de la atención sanitaria a causa de la estigmatización y la discriminación</t>
    </r>
  </si>
  <si>
    <r>
      <rPr>
        <sz val="11"/>
        <color theme="1"/>
        <rFont val="Calibri"/>
        <family val="2"/>
      </rPr>
      <t>Personas transgénero: evitación de la atención sanitaria a causa de la estigmatización y la discriminación</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</si>
  <si>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</si>
  <si>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</si>
  <si>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Personas que viven con el VIH que afirman enfrentarse a estigmatización interiorizada </t>
    </r>
  </si>
  <si>
    <r>
      <rPr>
        <sz val="11"/>
        <color theme="1"/>
        <rFont val="Calibri"/>
        <family val="2"/>
      </rPr>
      <t>Personas que viven con el VIH que han sufrido estigmatización y discriminación en entornos comunitarios</t>
    </r>
  </si>
  <si>
    <t>Experiencias de discriminación relacionada con el VIH en centros de atención sanitaria</t>
  </si>
  <si>
    <t>Estigmatización y discriminación experimentadas por poblaciones clave</t>
  </si>
  <si>
    <t>Personas que viven con el VIH que buscan reparación por vulneraciones de sus derechos</t>
  </si>
  <si>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</si>
  <si>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</si>
  <si>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</si>
  <si>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Personas seropositivas para sífilis (porcentaje)</t>
    </r>
  </si>
  <si>
    <r>
      <rPr>
        <sz val="11"/>
        <color theme="1"/>
        <rFont val="Calibri"/>
        <family val="2"/>
      </rPr>
      <t>Conocimientos sobre la prevención del VIH</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</si>
  <si>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</si>
  <si>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</si>
  <si>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Criminalización o penalización del trabajo sexual, incluidos los clientes</t>
    </r>
  </si>
  <si>
    <r>
      <rPr>
        <sz val="11"/>
        <color theme="1"/>
        <rFont val="Calibri"/>
        <family val="2"/>
      </rPr>
      <t>Criminalización o procesamiento de las personas transgénero</t>
    </r>
  </si>
  <si>
    <r>
      <rPr>
        <sz val="11"/>
        <color theme="1"/>
        <rFont val="Calibri"/>
        <family val="2"/>
      </rPr>
      <t>Leyes o disposiciones antidiscriminatorias para los usuarios de drogas: autoridades nacionales</t>
    </r>
  </si>
  <si>
    <r>
      <rPr>
        <sz val="11"/>
        <color theme="1"/>
        <rFont val="Calibri"/>
        <family val="2"/>
      </rPr>
      <t>Leyes o disposiciones antidiscriminatorias para los usuarios de drogas: sociedad civil</t>
    </r>
  </si>
  <si>
    <r>
      <rPr>
        <sz val="11"/>
        <color theme="1"/>
        <rFont val="Calibri"/>
        <family val="2"/>
      </rPr>
      <t>La posesión de agujas o jeringas sin receta se utiliza como evidencia del uso de drogas o causa de detención: autoridades nacionales</t>
    </r>
  </si>
  <si>
    <r>
      <rPr>
        <sz val="11"/>
        <color theme="1"/>
        <rFont val="Calibri"/>
        <family val="2"/>
      </rPr>
      <t>La posesión de agujas o jeringas sin receta se utiliza como evidencia del uso de drogas o causa de detención: sociedad civil</t>
    </r>
  </si>
  <si>
    <r>
      <rPr>
        <sz val="11"/>
        <color theme="1"/>
        <rFont val="Calibri"/>
        <family val="2"/>
      </rPr>
      <t>El uso de drogas o su posesión para consumo personal se considera delito</t>
    </r>
  </si>
  <si>
    <r>
      <rPr>
        <b/>
        <sz val="11"/>
        <color theme="0"/>
        <rFont val="Calibri"/>
        <family val="2"/>
        <scheme val="minor"/>
      </rPr>
      <t xml:space="preserve">Indicateur </t>
    </r>
  </si>
  <si>
    <r>
      <rPr>
        <b/>
        <sz val="11"/>
        <color theme="0"/>
        <rFont val="Calibri"/>
        <family val="2"/>
        <scheme val="minor"/>
      </rPr>
      <t>Ventilation</t>
    </r>
  </si>
  <si>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</si>
  <si>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</si>
  <si>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</si>
  <si>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</si>
  <si>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i/>
        <sz val="11"/>
        <color theme="1"/>
        <rFont val="Calibri"/>
        <family val="2"/>
      </rPr>
      <t xml:space="preserve">   femmes (&gt;15)</t>
    </r>
  </si>
  <si>
    <r>
      <rPr>
        <i/>
        <sz val="11"/>
        <color theme="1"/>
        <rFont val="Calibri"/>
        <family val="2"/>
      </rPr>
      <t xml:space="preserve">   hommes (&gt;15)</t>
    </r>
  </si>
  <si>
    <r>
      <rPr>
        <i/>
        <sz val="11"/>
        <color theme="1"/>
        <rFont val="Calibri"/>
        <family val="2"/>
      </rPr>
      <t xml:space="preserve">   personnes transgenres (&gt;15)</t>
    </r>
  </si>
  <si>
    <r>
      <rPr>
        <i/>
        <sz val="11"/>
        <color theme="1"/>
        <rFont val="Calibri"/>
        <family val="2"/>
      </rPr>
      <t xml:space="preserve">  jeunes femmes (15-24)</t>
    </r>
  </si>
  <si>
    <r>
      <rPr>
        <i/>
        <sz val="11"/>
        <color theme="1"/>
        <rFont val="Calibri"/>
        <family val="2"/>
      </rPr>
      <t xml:space="preserve">  jeunes hommes (15-24)</t>
    </r>
  </si>
  <si>
    <r>
      <rPr>
        <i/>
        <sz val="11"/>
        <color theme="1"/>
        <rFont val="Calibri"/>
        <family val="2"/>
      </rPr>
      <t xml:space="preserve">   personnes transgenres (15-24)</t>
    </r>
  </si>
  <si>
    <r>
      <rPr>
        <sz val="11"/>
        <color theme="1"/>
        <rFont val="Calibri"/>
        <family val="2"/>
      </rPr>
      <t>Décès liés au sida, estimation</t>
    </r>
  </si>
  <si>
    <r>
      <rPr>
        <i/>
        <sz val="11"/>
        <color theme="1"/>
        <rFont val="Calibri"/>
        <family val="2"/>
      </rPr>
      <t xml:space="preserve">  personnes transgenres (&gt;15)</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</si>
  <si>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</si>
  <si>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</si>
  <si>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</si>
  <si>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sz val="11"/>
        <color theme="1"/>
        <rFont val="Calibri"/>
        <family val="2"/>
      </rPr>
      <t>PVVIH sous traitement antirétroviral, estimation</t>
    </r>
  </si>
  <si>
    <r>
      <rPr>
        <sz val="11"/>
        <color theme="1"/>
        <rFont val="Calibri"/>
        <family val="2"/>
      </rPr>
      <t>Couverture du traitement antirétroviral, estimation (pourcentage)</t>
    </r>
  </si>
  <si>
    <r>
      <rPr>
        <sz val="11"/>
        <color theme="1"/>
        <rFont val="Calibri"/>
        <family val="2"/>
      </rPr>
      <t>PVVIH qui ont une charge virale indétectable, estimation (pourcentage)</t>
    </r>
  </si>
  <si>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</si>
  <si>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</si>
  <si>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</si>
  <si>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t>Taux de transmission de la mère à l’enfant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</si>
  <si>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</si>
  <si>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</si>
  <si>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</si>
  <si>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</si>
  <si>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</si>
  <si>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Estimation de la taille de la population, personnes transgenres</t>
    </r>
  </si>
  <si>
    <r>
      <rPr>
        <sz val="11"/>
        <color theme="1"/>
        <rFont val="Calibri"/>
        <family val="2"/>
      </rPr>
      <t>Estimation de la taille de la population, hommes ayant des rapports sexuels avec des hommes</t>
    </r>
  </si>
  <si>
    <r>
      <rPr>
        <sz val="11"/>
        <color theme="1"/>
        <rFont val="Calibri"/>
        <family val="2"/>
      </rPr>
      <t>Estimation de la taille de la population, personnes qui consomment des drogues injectables</t>
    </r>
  </si>
  <si>
    <r>
      <rPr>
        <sz val="11"/>
        <color theme="1"/>
        <rFont val="Calibri"/>
        <family val="2"/>
      </rPr>
      <t>Estimation de la taille de la population, prisonniers</t>
    </r>
  </si>
  <si>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</si>
  <si>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</si>
  <si>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i/>
        <sz val="11"/>
        <color theme="1"/>
        <rFont val="Calibri"/>
        <family val="2"/>
      </rPr>
      <t xml:space="preserve">  hommes (&lt;25)</t>
    </r>
  </si>
  <si>
    <r>
      <rPr>
        <i/>
        <sz val="11"/>
        <color theme="1"/>
        <rFont val="Calibri"/>
        <family val="2"/>
      </rPr>
      <t xml:space="preserve">  personnes transgenres (&lt;25)</t>
    </r>
  </si>
  <si>
    <r>
      <rPr>
        <i/>
        <sz val="11"/>
        <color theme="1"/>
        <rFont val="Calibri"/>
        <family val="2"/>
      </rPr>
      <t xml:space="preserve">  femmes (&gt;25)</t>
    </r>
  </si>
  <si>
    <r>
      <rPr>
        <i/>
        <sz val="11"/>
        <color theme="1"/>
        <rFont val="Calibri"/>
        <family val="2"/>
      </rPr>
      <t xml:space="preserve">  hommes (&gt;25)</t>
    </r>
  </si>
  <si>
    <r>
      <rPr>
        <i/>
        <sz val="11"/>
        <color theme="1"/>
        <rFont val="Calibri"/>
        <family val="2"/>
      </rPr>
      <t xml:space="preserve">   personnes transgenres (&gt;25)</t>
    </r>
  </si>
  <si>
    <r>
      <rPr>
        <sz val="11"/>
        <color theme="1"/>
        <rFont val="Calibri"/>
        <family val="2"/>
      </rPr>
      <t>Pourcentage de personnes transgenres qui connaissent leur statut sérologique VIH</t>
    </r>
  </si>
  <si>
    <r>
      <rPr>
        <i/>
        <sz val="11"/>
        <color theme="1"/>
        <rFont val="Calibri"/>
        <family val="2"/>
      </rPr>
      <t xml:space="preserve">  &lt;25 ans</t>
    </r>
  </si>
  <si>
    <r>
      <rPr>
        <i/>
        <sz val="11"/>
        <color theme="1"/>
        <rFont val="Calibri"/>
        <family val="2"/>
      </rPr>
      <t xml:space="preserve">  &gt;25 ans</t>
    </r>
  </si>
  <si>
    <r>
      <rPr>
        <sz val="11"/>
        <color theme="1"/>
        <rFont val="Calibri"/>
        <family val="2"/>
      </rPr>
      <t>Pourcentage d’hommes ayant des rapports sexuels avec des hommes qui connaissent leur statut sérologique VIH</t>
    </r>
  </si>
  <si>
    <r>
      <rPr>
        <sz val="11"/>
        <color theme="1"/>
        <rFont val="Calibri"/>
        <family val="2"/>
      </rPr>
      <t>Pourcentage de personnes qui consomment des drogues injectables qui connaissent leur statut sérologique VIH</t>
    </r>
  </si>
  <si>
    <r>
      <rPr>
        <sz val="11"/>
        <color theme="1"/>
        <rFont val="Calibri"/>
        <family val="2"/>
      </rPr>
      <t>Pourcentage de prisonniers qui connaissent leur statut sérologique VIH</t>
    </r>
  </si>
  <si>
    <r>
      <rPr>
        <i/>
        <sz val="11"/>
        <color theme="1"/>
        <rFont val="Calibri"/>
        <family val="2"/>
      </rPr>
      <t xml:space="preserve">   personnes transgenres (&lt;25)</t>
    </r>
  </si>
  <si>
    <r>
      <rPr>
        <sz val="11"/>
        <color theme="1"/>
        <rFont val="Calibri"/>
        <family val="2"/>
      </rPr>
      <t>Prévalence du VIH chez les travailleuses et travailleurs du sexe (pourcentage)</t>
    </r>
  </si>
  <si>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</si>
  <si>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Prévalence du VIH chez les hommes ayant des rapports sexuels avec des hommes (pourcentage)</t>
    </r>
  </si>
  <si>
    <r>
      <rPr>
        <sz val="11"/>
        <color theme="1"/>
        <rFont val="Calibri"/>
        <family val="2"/>
      </rPr>
      <t>Prévalence du VIH chez les personnes qui consomment des drogues injectables (pourcentage)</t>
    </r>
  </si>
  <si>
    <r>
      <rPr>
        <sz val="11"/>
        <color theme="1"/>
        <rFont val="Calibri"/>
        <family val="2"/>
      </rPr>
      <t xml:space="preserve">Prévalence du VIH </t>
    </r>
    <r>
      <rPr>
        <sz val="11"/>
        <color theme="1"/>
        <rFont val="Calibri"/>
        <family val="2"/>
        <scheme val="minor"/>
      </rPr>
      <t>chez les prisonniers (pourcentage)</t>
    </r>
  </si>
  <si>
    <r>
      <rPr>
        <b/>
        <sz val="11"/>
        <color theme="1"/>
        <rFont val="Calibri"/>
        <family val="2"/>
      </rPr>
      <t>Stigmatisation, discrimination et violence</t>
    </r>
  </si>
  <si>
    <r>
      <rPr>
        <sz val="11"/>
        <color theme="1"/>
        <rFont val="Calibri"/>
        <family val="2"/>
      </rPr>
      <t>Comportements discriminatoires envers les personnes vivant avec le VIH</t>
    </r>
  </si>
  <si>
    <r>
      <rPr>
        <sz val="11"/>
        <color theme="1"/>
        <rFont val="Calibri"/>
        <family val="2"/>
      </rPr>
      <t>Travailleurs et travailleuses du sexe qui évitent les soins de santé pour des raisons de stigmatisation et de discrimination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</si>
  <si>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</si>
  <si>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</si>
  <si>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Personnes transgenres qui évitent les soins de santé pour des raisons de stigmatisation et de discrimination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</si>
  <si>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</si>
  <si>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</si>
  <si>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 xml:space="preserve">Personnes vivant avec le VIH qui font état d’une stigmatisation intériorisée </t>
    </r>
  </si>
  <si>
    <r>
      <rPr>
        <sz val="11"/>
        <color theme="1"/>
        <rFont val="Calibri"/>
        <family val="2"/>
      </rPr>
      <t>Stigmatisation et discrimination vécues par les personnes vivant avec le VIH dans la communauté</t>
    </r>
  </si>
  <si>
    <t>Expérience de la discrimination liée au VIH dans les formations sanitaires</t>
  </si>
  <si>
    <t>Stigmatisation et discrimination vécues par les populations clés</t>
  </si>
  <si>
    <t>Personnes vivant avec le VIH demandant réparation pour des violations de leurs droits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</si>
  <si>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</si>
  <si>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</si>
  <si>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</si>
  <si>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sz val="11"/>
        <color theme="1"/>
        <rFont val="Calibri"/>
        <family val="2"/>
      </rPr>
      <t>Personnes séropositives traitées pour la syphilis (pourcentage)</t>
    </r>
  </si>
  <si>
    <r>
      <rPr>
        <sz val="11"/>
        <color theme="1"/>
        <rFont val="Calibri"/>
        <family val="2"/>
      </rPr>
      <t>Connaissances sur la prévention du VIH</t>
    </r>
  </si>
  <si>
    <r>
      <rPr>
        <b/>
        <sz val="11"/>
        <color theme="1"/>
        <rFont val="Calibri"/>
        <family val="2"/>
      </rPr>
      <t xml:space="preserve">Lois et politiques </t>
    </r>
  </si>
  <si>
    <r>
      <rPr>
        <sz val="11"/>
        <color theme="1"/>
        <rFont val="Calibri"/>
        <family val="2"/>
      </rPr>
      <t>Criminalisation des relations sexuelles entre personnes de même sexe</t>
    </r>
  </si>
  <si>
    <r>
      <rPr>
        <sz val="11"/>
        <color theme="1"/>
        <rFont val="Calibri"/>
        <family val="2"/>
      </rPr>
      <t>Criminalisation ou pénalisation des rapports sexuels rémunérés, y compris des clients</t>
    </r>
  </si>
  <si>
    <r>
      <rPr>
        <sz val="11"/>
        <color theme="1"/>
        <rFont val="Calibri"/>
        <family val="2"/>
      </rPr>
      <t>Criminalisation/poursuite des personnes transgenres</t>
    </r>
  </si>
  <si>
    <r>
      <rPr>
        <sz val="11"/>
        <color theme="1"/>
        <rFont val="Calibri"/>
        <family val="2"/>
      </rPr>
      <t>Lois/dispositions contre la discrimination à l’égard des consommateurs de drogues injectables : autorités nationales</t>
    </r>
  </si>
  <si>
    <r>
      <rPr>
        <sz val="11"/>
        <color theme="1"/>
        <rFont val="Calibri"/>
        <family val="2"/>
      </rPr>
      <t>Lois/dispositions contre la discrimination à l’égard des consommateurs de drogues injectables : société civile</t>
    </r>
  </si>
  <si>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</si>
  <si>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Possession d’une aiguille/seringue sans ordonnance utilisée comme preuve de consommation de drogues ou motif d’arrestation : société civile</t>
    </r>
  </si>
  <si>
    <r>
      <rPr>
        <sz val="11"/>
        <color theme="1"/>
        <rFont val="Calibri"/>
        <family val="2"/>
      </rPr>
      <t>Consommation ou possession de drogues à usage personnel constituant un délit</t>
    </r>
  </si>
  <si>
    <t xml:space="preserve">  enfants (0-14)</t>
  </si>
  <si>
    <t>Personnes vivant avec le VIH, estimation</t>
  </si>
  <si>
    <t>Nouvelles infections par le VIH, estimation</t>
  </si>
  <si>
    <t>Décès liés au sida, estimation</t>
  </si>
  <si>
    <t xml:space="preserve">PVVIH qui connaissent leur statut, estimation (pourcentage) </t>
  </si>
  <si>
    <t>PVVIH sous traitement antirétroviral, estimation</t>
  </si>
  <si>
    <t>Couverture du traitement antirétroviral, estimation (pourcentage)</t>
  </si>
  <si>
    <t>PVVIH qui ont une charge virale indétectable, estimation (pourcentage)</t>
  </si>
  <si>
    <t>Couverture du traitement antirétroviral chez les femmes enceintes séropositives (couverture PTME)</t>
  </si>
  <si>
    <t>Estimation de la taille de la population, adolescentes et jeunes femmes « à risque élevé »</t>
  </si>
  <si>
    <t>Estimation de la taille de la population, travailleuses et travailleurs du sexe</t>
  </si>
  <si>
    <t>Estimation de la taille de la population, personnes transgenres</t>
  </si>
  <si>
    <t>Estimation de la taille de la population, hommes ayant des rapports sexuels avec des hommes</t>
  </si>
  <si>
    <t>Estimation de la taille de la population, personnes qui consomment des drogues injectables</t>
  </si>
  <si>
    <t>Estimation de la taille de la population, prisonniers</t>
  </si>
  <si>
    <t>Pourcentage de travailleuses et travailleurs du sexe qui connaissent leur statut sérologique VIH</t>
  </si>
  <si>
    <t>Pourcentage de personnes transgenres qui connaissent leur statut sérologique VIH</t>
  </si>
  <si>
    <t>Pourcentage d’hommes ayant des rapports sexuels avec des hommes qui connaissent leur statut sérologique VIH</t>
  </si>
  <si>
    <t>Pourcentage de personnes qui consomment des drogues injectables qui connaissent leur statut sérologique VIH</t>
  </si>
  <si>
    <t>Pourcentage de prisonniers qui connaissent leur statut sérologique VIH</t>
  </si>
  <si>
    <t>Prévalence du VIH chez les travailleuses et travailleurs du sexe (pourcentage)</t>
  </si>
  <si>
    <t>Prévalence du VIH chez les personnes transgenres (pourcentage)</t>
  </si>
  <si>
    <t>Prévalence du VIH chez les hommes ayant des rapports sexuels avec des hommes (pourcentage)</t>
  </si>
  <si>
    <t>Prévalence du VIH chez les personnes qui consomment des drogues injectables (pourcentage)</t>
  </si>
  <si>
    <t>Prévalence du VIH chez les prisonniers (pourcentage)</t>
  </si>
  <si>
    <t>Comportements discriminatoires envers les personnes vivant avec le VIH</t>
  </si>
  <si>
    <t>Travailleurs et travailleuses du sexe qui évitent les soins de santé pour des raisons de stigmatisation et de discrimination</t>
  </si>
  <si>
    <t>Hommes ayant des rapports sexuels avec des hommes qui évitent les soins de santé pour des raisons de stigmatisation et de discrimination</t>
  </si>
  <si>
    <t>Personnes qui consomment des drogues injectables qui évitent les soins de santé pour des raisons de stigmatisation et de discrimination</t>
  </si>
  <si>
    <t>Personnes transgenres qui évitent les soins de santé pour des raisons de stigmatisation et de discrimination</t>
  </si>
  <si>
    <t>Violence physique et sexuelle exercée par le mari/partenaire au cours des 12 derniers mois</t>
  </si>
  <si>
    <t xml:space="preserve">Personnes vivant avec le VIH qui font état d’une stigmatisation intériorisée </t>
  </si>
  <si>
    <t>Stigmatisation et discrimination vécues par les personnes vivant avec le VIH dans la communauté</t>
  </si>
  <si>
    <t>Demande de planification familiale satisfaite par des méthodes modernes</t>
  </si>
  <si>
    <t>Personnes séropositives traitées pour la syphilis (pourcentage)</t>
  </si>
  <si>
    <t>Connaissances sur la prévention du VIH</t>
  </si>
  <si>
    <t>Criminalisation des relations sexuelles entre personnes de même sexe</t>
  </si>
  <si>
    <t>Criminalisation ou pénalisation des rapports sexuels rémunérés, y compris des clients</t>
  </si>
  <si>
    <t>Criminalisation/poursuite des personnes transgenres</t>
  </si>
  <si>
    <t>Lois/dispositions contre la discrimination à l’égard des consommateurs de drogues injectables : autorités nationales</t>
  </si>
  <si>
    <t>Lois/dispositions contre la discrimination à l’égard des consommateurs de drogues injectables : société civile</t>
  </si>
  <si>
    <t>Possession d’une aiguille/seringue sans ordonnance utilisée comme preuve de consommation de drogues ou motif d’arrestation : autorités nationales</t>
  </si>
  <si>
    <t>Possession d’une aiguille/seringue sans ordonnance utilisée comme preuve de consommation de drogues ou motif d’arrestation : société civile</t>
  </si>
  <si>
    <t>Consommation ou possession de drogues à usage personnel constituant un délit</t>
  </si>
  <si>
    <t>Mesures sur la transmission de l’épidémie de VIH</t>
  </si>
  <si>
    <t>Dépistage et cascade du traitement</t>
  </si>
  <si>
    <t>Élimination de la transmission du VIH de la mère à l’enfant</t>
  </si>
  <si>
    <t>Populations prioritaires</t>
  </si>
  <si>
    <t>Stigmatisation, discrimination et violence</t>
  </si>
  <si>
    <t xml:space="preserve">Santé sexuelle et génésique </t>
  </si>
  <si>
    <t xml:space="preserve">Lois et politiques </t>
  </si>
  <si>
    <t xml:space="preserve">  children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</si>
  <si>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</si>
  <si>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</si>
  <si>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</si>
  <si>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</si>
  <si>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</si>
  <si>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</si>
  <si>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transgender people (15+)</t>
  </si>
  <si>
    <t>PLHIV receiving ART, estimate</t>
  </si>
  <si>
    <t>n/a</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</si>
  <si>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</si>
  <si>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</si>
  <si>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</si>
  <si>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</si>
  <si>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</si>
  <si>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</si>
  <si>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</si>
  <si>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</si>
  <si>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</si>
  <si>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</si>
  <si>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r>
      <rPr>
        <sz val="11"/>
        <rFont val="Calibri"/>
        <family val="2"/>
      </rPr>
      <t>Nombre estimé de cas incidents (toutes formes)</t>
    </r>
  </si>
  <si>
    <r>
      <rPr>
        <i/>
        <sz val="11"/>
        <rFont val="Calibri"/>
        <family val="2"/>
      </rPr>
      <t xml:space="preserve">  Nombre estimé de cas incidents, femmes (toutes formes)</t>
    </r>
  </si>
  <si>
    <r>
      <rPr>
        <i/>
        <sz val="11"/>
        <rFont val="Calibri"/>
        <family val="2"/>
      </rPr>
      <t xml:space="preserve">  Nombre estimé de cas incidents, hommes (toutes formes)</t>
    </r>
  </si>
  <si>
    <r>
      <rPr>
        <i/>
        <sz val="11"/>
        <rFont val="Calibri"/>
        <family val="2"/>
      </rPr>
      <t xml:space="preserve">  Nombre estimé de cas incidents, adultes (toutes formes)</t>
    </r>
  </si>
  <si>
    <r>
      <rPr>
        <i/>
        <sz val="11"/>
        <rFont val="Calibri"/>
        <family val="2"/>
      </rPr>
      <t xml:space="preserve">  Nombre estimé de cas incidents, enfants (toutes formes)</t>
    </r>
  </si>
  <si>
    <r>
      <rPr>
        <sz val="11"/>
        <rFont val="Calibri"/>
        <family val="2"/>
      </rPr>
      <t>Incidence estimée de la tuberculose pour 100 000 habitants</t>
    </r>
  </si>
  <si>
    <r>
      <rPr>
        <sz val="11"/>
        <rFont val="Calibri"/>
        <family val="2"/>
      </rPr>
      <t>Nombre estimé de décès imputables à la tuberculose (toutes formes, sauf VIH)</t>
    </r>
  </si>
  <si>
    <r>
      <rPr>
        <sz val="11"/>
        <rFont val="Calibri"/>
        <family val="2"/>
      </rPr>
      <t>Mortalité estimée liée à la tuberculose (toutes formes confondues, sauf co-infection VIH-tuberculose) pour 100 000 habitants</t>
    </r>
  </si>
  <si>
    <r>
      <rPr>
        <sz val="11"/>
        <rFont val="Calibri"/>
        <family val="2"/>
      </rPr>
      <t>Taux de succès thérapeutique pour les cas de tuberculose séropositifs au VIH (pourcentage)</t>
    </r>
  </si>
  <si>
    <r>
      <rPr>
        <sz val="11"/>
        <rFont val="Calibri"/>
        <family val="2"/>
      </rPr>
      <t>Taux de succès thérapeutique pour les cas de tuberculose multirésistante/résistante à la rifampicine (pourcentage)</t>
    </r>
  </si>
  <si>
    <r>
      <rPr>
        <sz val="11"/>
        <rFont val="Calibri"/>
        <family val="2"/>
      </rPr>
      <t>Taux de succès thérapeutique pour les cas de tuberculose pré-ultrarésistante/ultrarésistante (pourcentage)</t>
    </r>
  </si>
  <si>
    <r>
      <rPr>
        <sz val="11"/>
        <rFont val="Calibri"/>
        <family val="2"/>
      </rPr>
      <t>Incidence estimée de la tuberculose multirésistante/résistante à la rifampicine (nombre absolu)</t>
    </r>
  </si>
  <si>
    <r>
      <rPr>
        <sz val="11"/>
        <rFont val="Calibri"/>
        <family val="2"/>
      </rPr>
      <t xml:space="preserve">Pourcentage de patients tuberculeux devant supporter des coûts catastrophiques </t>
    </r>
  </si>
  <si>
    <r>
      <rPr>
        <sz val="11"/>
        <rFont val="Calibri"/>
        <family val="2"/>
      </rPr>
      <t>Total des nouveaux cas, des rechutes et des cas dont l’historique de traitement de la tuberculose est inconnu</t>
    </r>
  </si>
  <si>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</si>
  <si>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Couverture du traitement antituberculeux (pourcentage)</t>
    </r>
  </si>
  <si>
    <r>
      <rPr>
        <sz val="11"/>
        <rFont val="Calibri"/>
        <family val="2"/>
      </rPr>
      <t>Pourcentage de cas de tuberculose pulmonaire confirmée bactériologiquement soumis à un test de résistance à la rifampicine (nouveaux cas uniquement)</t>
    </r>
  </si>
  <si>
    <r>
      <rPr>
        <sz val="11"/>
        <rFont val="Calibri"/>
        <family val="2"/>
      </rPr>
      <t>Pourcentage de cas de tuberculose pulmonaire confirmée bactériologiquement soumis à un test de résistance à la rifampicine (cas déjà traités uniquement)</t>
    </r>
  </si>
  <si>
    <r>
      <rPr>
        <sz val="11"/>
        <rFont val="Calibri"/>
        <family val="2"/>
      </rPr>
      <t>Nombre de cas de tuberculose résistante à la rifampicine ou de tuberculose multirésistante confirmés en laboratoire</t>
    </r>
  </si>
  <si>
    <r>
      <rPr>
        <sz val="11"/>
        <rFont val="Calibri"/>
        <family val="2"/>
      </rPr>
      <t>Nombre de patients atteints de tuberculose résistante à la rifampicine ou de tuberculose multirésistante confirmés en laboratoire mis sous traitement pour la tuberculose multirésistante</t>
    </r>
  </si>
  <si>
    <r>
      <rPr>
        <i/>
        <sz val="11"/>
        <rFont val="Calibri"/>
        <family val="2"/>
      </rPr>
      <t xml:space="preserve">   enfants (0-14 ans)</t>
    </r>
  </si>
  <si>
    <r>
      <rPr>
        <i/>
        <sz val="11"/>
        <rFont val="Calibri"/>
        <family val="2"/>
      </rPr>
      <t xml:space="preserve">   adultes (&gt;15 ans)</t>
    </r>
  </si>
  <si>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</si>
  <si>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</si>
  <si>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Nombre de patients atteints de tuberculose (nouveaux cas et rechutes) séropositifs au VIH</t>
    </r>
  </si>
  <si>
    <r>
      <rPr>
        <sz val="11"/>
        <rFont val="Calibri"/>
        <family val="2"/>
      </rPr>
      <t>Nombre de patients atteints de tuberculose (nouveaux cas et rechutes) séropositifs au VIH ayant démarré ou poursuivi un traitement antirétroviral</t>
    </r>
  </si>
  <si>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</si>
  <si>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Personnes vivant avec le VIH nouvellement prises en charge pour le VIH mises sous traitement pour une infection tuberculeuse latente (nombre)</t>
    </r>
  </si>
  <si>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</si>
  <si>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Personnes vivant avec le VIH nouvellement prises en charge pour le VIH mises sous traitement pour une infection tuberculeuse latente (pourcentage)</t>
    </r>
  </si>
  <si>
    <r>
      <rPr>
        <sz val="11"/>
        <rFont val="Calibri"/>
        <family val="2"/>
      </rPr>
      <t>Taux de succès thérapeutique (nouveaux cas et rechutes) (pourcentage)</t>
    </r>
  </si>
  <si>
    <r>
      <rPr>
        <sz val="11"/>
        <rFont val="Calibri"/>
        <family val="2"/>
      </rPr>
      <t>Nombre de cas de tuberculose multirésistante/résistante à la rifampicine soumis à un test de résistance aux fluoroquinolones</t>
    </r>
  </si>
  <si>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</si>
  <si>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Nombre de personnes en contact avec des patients atteints de tuberculose ayant commencé un traitement préventif</t>
    </r>
  </si>
  <si>
    <t>Durée moyenne estimée du séjour si des patients qui commencent un traitement antituberculeux de première intention sont hospitalisés (en jours)</t>
  </si>
  <si>
    <t>Pourcentage estimé de patients commençant un traitement antituberculeux de première intention qui sont hospitalisés</t>
  </si>
  <si>
    <t>Durée moyenne estimée du séjour si des patients qui commencent un traitement contre la tuberculose multirésistante/ultrarésistante sont hospitalisés (en jours)</t>
  </si>
  <si>
    <t>Pourcentage estimé de patients commençant un traitement contre la tuberculose multirésistante/ultrarésistante qui sont hospitalisés</t>
  </si>
  <si>
    <t xml:space="preserve">Pourcentage de personnes atteintes de tuberculose qui déclarent avoir souffert d’une stigmatisation dans les formations sanitaires qui les a empêchées de recourir et d’accéder aux services de prise en charge de la tuberculose </t>
  </si>
  <si>
    <r>
      <rPr>
        <sz val="11"/>
        <rFont val="Calibri"/>
        <family val="2"/>
      </rPr>
      <t>Número estimado de casos incidentes (en todas sus formas)</t>
    </r>
  </si>
  <si>
    <r>
      <rPr>
        <i/>
        <sz val="11"/>
        <rFont val="Calibri"/>
        <family val="2"/>
      </rPr>
      <t xml:space="preserve">  Número estimado de casos incidentes en mujeres (en todas sus formas)</t>
    </r>
  </si>
  <si>
    <r>
      <rPr>
        <i/>
        <sz val="11"/>
        <rFont val="Calibri"/>
        <family val="2"/>
      </rPr>
      <t xml:space="preserve">  Número estimado de casos incidentes en hombres (en todas sus formas)</t>
    </r>
  </si>
  <si>
    <r>
      <rPr>
        <i/>
        <sz val="11"/>
        <rFont val="Calibri"/>
        <family val="2"/>
      </rPr>
      <t xml:space="preserve">  Número estimado de casos incidentes en adultos (en todas sus formas)</t>
    </r>
  </si>
  <si>
    <r>
      <rPr>
        <i/>
        <sz val="11"/>
        <rFont val="Calibri"/>
        <family val="2"/>
      </rPr>
      <t xml:space="preserve">  Número estimado de casos incidentes en niños (en todas sus formas)</t>
    </r>
  </si>
  <si>
    <r>
      <rPr>
        <sz val="11"/>
        <rFont val="Calibri"/>
        <family val="2"/>
      </rPr>
      <t>Incidencia estimada de la tuberculosis por cada 100.000 habitantes</t>
    </r>
  </si>
  <si>
    <r>
      <rPr>
        <sz val="11"/>
        <rFont val="Calibri"/>
        <family val="2"/>
      </rPr>
      <t>Número estimado de muertes a causa de la tuberculosis (en todas sus formas, excepto la coinfección por VIH)</t>
    </r>
  </si>
  <si>
    <r>
      <rPr>
        <sz val="11"/>
        <rFont val="Calibri"/>
        <family val="2"/>
      </rPr>
      <t>Mortalidad estimada de los casos de tuberculosis (en todas sus formas, excepto la coinfección por VIH) por cada 100.000 habitantes</t>
    </r>
  </si>
  <si>
    <r>
      <rPr>
        <sz val="11"/>
        <rFont val="Calibri"/>
        <family val="2"/>
      </rPr>
      <t>Tasa de éxito del tratamiento de los casos de tuberculosis en personas seropositivas (porcentaje)</t>
    </r>
  </si>
  <si>
    <r>
      <rPr>
        <sz val="11"/>
        <rFont val="Calibri"/>
        <family val="2"/>
      </rPr>
      <t>Tasa de éxito del tratamiento de los casos de TB-MDR/TB-RR (porcentaje)</t>
    </r>
  </si>
  <si>
    <r>
      <rPr>
        <sz val="11"/>
        <rFont val="Calibri"/>
        <family val="2"/>
      </rPr>
      <t>Tasa de éxito del tratamiento de los casos de TB pre-XDR/TB-XDR (porcentaje)</t>
    </r>
  </si>
  <si>
    <r>
      <rPr>
        <sz val="11"/>
        <rFont val="Calibri"/>
        <family val="2"/>
      </rPr>
      <t>Incidencia estimada de la tuberculosis multirresistente o resistente a la rifampicina (número absoluto)</t>
    </r>
  </si>
  <si>
    <r>
      <rPr>
        <sz val="11"/>
        <rFont val="Calibri"/>
        <family val="2"/>
      </rPr>
      <t xml:space="preserve">% de pacientes con tuberculosis que se enfrentan a costos totales excesivos </t>
    </r>
  </si>
  <si>
    <r>
      <rPr>
        <sz val="11"/>
        <rFont val="Calibri"/>
        <family val="2"/>
      </rPr>
      <t>Número total de casos nuevos y recaídas y de casos de los que se desconoce el historial de tratamientos previos de la tuberculosis</t>
    </r>
  </si>
  <si>
    <r>
      <rPr>
        <sz val="11"/>
        <rFont val="Calibri"/>
        <family val="2"/>
      </rPr>
      <t>Tasa de notificación de casos, que es el número total de casos nuevos y recaídas y de casos de los que se desconoce el historial de tratamientos previos de la tuberculosis, por cada 100.000 habitantes</t>
    </r>
  </si>
  <si>
    <r>
      <rPr>
        <sz val="11"/>
        <rFont val="Calibri"/>
        <family val="2"/>
      </rPr>
      <t>Cobertura del tratamiento de la tuberculosis (porcentaje)</t>
    </r>
  </si>
  <si>
    <r>
      <rPr>
        <sz val="11"/>
        <rFont val="Calibri"/>
        <family val="2"/>
      </rPr>
      <t>Porcentaje de casos de tuberculosis pulmonar confirmados bacteriológicamente a los que se han realizado pruebas de resistencia a la rifampicina (únicamente casos nuevos)</t>
    </r>
  </si>
  <si>
    <r>
      <rPr>
        <sz val="11"/>
        <rFont val="Calibri"/>
        <family val="2"/>
      </rPr>
      <t>Porcentaje de casos de tuberculosis pulmonar confirmados bacteriológicamente a los que se han realizado pruebas de resistencia a la rifampicina (únicamente casos tratados previamente)</t>
    </r>
  </si>
  <si>
    <r>
      <rPr>
        <sz val="11"/>
        <rFont val="Calibri"/>
        <family val="2"/>
      </rPr>
      <t>Número de casos de TB-MDR/TB-RR confirmados en laboratorio</t>
    </r>
  </si>
  <si>
    <r>
      <rPr>
        <sz val="11"/>
        <rFont val="Calibri"/>
        <family val="2"/>
      </rPr>
      <t>Número de pacientes con TB-MDR/TB-RR confirmada en laboratorio que iniciaron el tratamiento de la tuberculosis multirresistente</t>
    </r>
  </si>
  <si>
    <r>
      <rPr>
        <i/>
        <sz val="11"/>
        <rFont val="Calibri"/>
        <family val="2"/>
      </rPr>
      <t xml:space="preserve">   niños (de 0 a 14 años)</t>
    </r>
  </si>
  <si>
    <r>
      <rPr>
        <i/>
        <sz val="11"/>
        <rFont val="Calibri"/>
        <family val="2"/>
      </rPr>
      <t xml:space="preserve">   adultos (de 15 años en adelante)</t>
    </r>
  </si>
  <si>
    <r>
      <rPr>
        <sz val="11"/>
        <rFont val="Calibri"/>
        <family val="2"/>
      </rPr>
      <t>Número de pacientes con tuberculosis, nuevos y recaídas, a los que se han realizado pruebas del VIH o que conocían su estado serológico respecto al VIH en el momento del diagnóstico de la tuberculosis</t>
    </r>
  </si>
  <si>
    <r>
      <rPr>
        <sz val="11"/>
        <rFont val="Calibri"/>
        <family val="2"/>
      </rPr>
      <t>Pacientes con tuberculosis, nuevos y recaídas, a los que se han realizado pruebas del VIH o que conocían su estado serológico respecto al VIH en el momento del diagnóstico de la tuberculosis (porcentaje)</t>
    </r>
  </si>
  <si>
    <r>
      <rPr>
        <sz val="11"/>
        <rFont val="Calibri"/>
        <family val="2"/>
      </rPr>
      <t>Número de pacientes con tuberculosis, nuevos y recaídas, registrados como seropositivos</t>
    </r>
  </si>
  <si>
    <r>
      <rPr>
        <sz val="11"/>
        <rFont val="Calibri"/>
        <family val="2"/>
      </rPr>
      <t>Pacientes con tuberculosis seropositivos, nuevos y recaídas, que iniciaron o continuaron el tratamiento antirretroviral</t>
    </r>
  </si>
  <si>
    <r>
      <rPr>
        <sz val="11"/>
        <rFont val="Calibri"/>
        <family val="2"/>
      </rPr>
      <t>Pacientes con tuberculosis seropositivos registrados, nuevos y recaídas, que iniciaron o continuaron el tratamiento antirretroviral (porcentaje)</t>
    </r>
  </si>
  <si>
    <r>
      <rPr>
        <sz val="11"/>
        <rFont val="Calibri"/>
        <family val="2"/>
      </rPr>
      <t>Personas que viven con el VIH registradas por primera vez en la atención del VIH que iniciaron el tratamiento para la infección latente por tuberculosis (número)</t>
    </r>
  </si>
  <si>
    <r>
      <rPr>
        <sz val="11"/>
        <rFont val="Calibri"/>
        <family val="2"/>
      </rPr>
      <t>Número total de adultos y niños registrados por primera vez en la atención del VIH a los que se ha diagnosticado tuberculosis activa durante el período de reporte</t>
    </r>
  </si>
  <si>
    <r>
      <rPr>
        <sz val="11"/>
        <rFont val="Calibri"/>
        <family val="2"/>
      </rPr>
      <t>Personas que viven con el VIH registradas por primera vez en la atención del VIH que iniciaron el tratamiento para la infección latente por tuberculosis (porcentaje)</t>
    </r>
  </si>
  <si>
    <r>
      <rPr>
        <sz val="11"/>
        <rFont val="Calibri"/>
        <family val="2"/>
      </rPr>
      <t>Tasa de éxito del tratamiento de todos los casos nuevos, incluidas las recaídas (porcentaje)</t>
    </r>
  </si>
  <si>
    <r>
      <rPr>
        <sz val="11"/>
        <rFont val="Calibri"/>
        <family val="2"/>
      </rPr>
      <t>Número de casos de TB-MDR/TB-RR a los que se han realizado pruebas de resistencia a las fluoroquinolonas</t>
    </r>
  </si>
  <si>
    <r>
      <rPr>
        <sz val="11"/>
        <rFont val="Calibri"/>
        <family val="2"/>
        <scheme val="minor"/>
      </rPr>
      <t>Porcentaje del total de pacientes con tuberculosis, nuevos y recaídas, analizados con las pruebas de diagnóstico rápido de la OMS en el momento del diagnóstico</t>
    </r>
  </si>
  <si>
    <r>
      <rPr>
        <sz val="11"/>
        <rFont val="Calibri"/>
        <family val="2"/>
        <scheme val="minor"/>
      </rPr>
      <t>Número de personas en contacto con pacientes con tuberculosis que empezaron a recibir terapia preventiva</t>
    </r>
  </si>
  <si>
    <t>Duración promedia estimada del ingreso si los pacientes que inician el tratamiento de primera línea de la tuberculosis son hospitalizados (días)</t>
  </si>
  <si>
    <t>Porcentaje estimado de pacientes que inician el tratamiento de primera línea de la tuberculosis que son hospitalizados (%)</t>
  </si>
  <si>
    <t>Duración promedia estimada del ingreso si los pacientes que inician el tratamiento de la TB-MDR/TB-XDR son hospitalizados (días)</t>
  </si>
  <si>
    <t>Porcentaje estimado de pacientes que inician el tratamiento de la TB-MDR/TB-XDR que son hospitalizados (%)</t>
  </si>
  <si>
    <t xml:space="preserve">Porcentaje de personas diagnosticadas con tuberculosis que han sufrido estigmatización en establecimientos de atención sanitaria por la cual no han sido capaces de buscar servicios de tuberculosis y acceder a ellos. </t>
  </si>
  <si>
    <t>Percentage of antenatal clients with 1st visit before 12 weeks - ANC 0</t>
  </si>
  <si>
    <t>Antenatal care coverage - at least four visits (%) - ANC 3</t>
  </si>
  <si>
    <r>
      <rPr>
        <sz val="11"/>
        <rFont val="Calibri"/>
        <family val="2"/>
      </rPr>
      <t>Population exposée au risque de paludisme</t>
    </r>
  </si>
  <si>
    <r>
      <rPr>
        <sz val="11"/>
        <rFont val="Calibri"/>
        <family val="2"/>
      </rPr>
      <t>Cas de paludisme, estimation (nombre)</t>
    </r>
  </si>
  <si>
    <r>
      <rPr>
        <sz val="11"/>
        <rFont val="Calibri"/>
        <family val="2"/>
      </rPr>
      <t>Cas de paludisme, estimation (taux pour 1 000 personnes à risque)</t>
    </r>
  </si>
  <si>
    <r>
      <rPr>
        <sz val="11"/>
        <rFont val="Calibri"/>
        <family val="2"/>
      </rPr>
      <t>Décès dus au paludisme, estimation (nombre)</t>
    </r>
  </si>
  <si>
    <r>
      <rPr>
        <i/>
        <sz val="11"/>
        <rFont val="Calibri"/>
        <family val="2"/>
      </rPr>
      <t xml:space="preserve">  enfants de moins de 5 ans</t>
    </r>
  </si>
  <si>
    <r>
      <rPr>
        <sz val="11"/>
        <rFont val="Calibri"/>
        <family val="2"/>
      </rPr>
      <t>Décès dus au paludisme, estimation (taux pour 100 000 personnes à risque)</t>
    </r>
  </si>
  <si>
    <r>
      <rPr>
        <sz val="11"/>
        <rFont val="Calibri"/>
        <family val="2"/>
      </rPr>
      <t>Cas de paludisme à Plasmodium falciparum, estimation (nombre)</t>
    </r>
  </si>
  <si>
    <r>
      <rPr>
        <sz val="11"/>
        <rFont val="Calibri"/>
        <family val="2"/>
      </rPr>
      <t>Cas de paludisme à Plasmodium vivax, estimation (nombre)</t>
    </r>
  </si>
  <si>
    <r>
      <rPr>
        <sz val="11"/>
        <rFont val="Calibri"/>
        <family val="2"/>
      </rPr>
      <t>Cas présumés de paludisme enregistrés (nombre)</t>
    </r>
  </si>
  <si>
    <r>
      <rPr>
        <sz val="11"/>
        <rFont val="Calibri"/>
        <family val="2"/>
      </rPr>
      <t>Cas de paludisme déclarés (microscopie) (nombre)</t>
    </r>
  </si>
  <si>
    <r>
      <rPr>
        <sz val="11"/>
        <rFont val="Calibri"/>
        <family val="2"/>
      </rPr>
      <t>Cas de paludisme déclarés (TDR) (nombre)</t>
    </r>
  </si>
  <si>
    <r>
      <rPr>
        <sz val="11"/>
        <rFont val="Calibri"/>
        <family val="2"/>
      </rPr>
      <t>Cas de paludisme à Plasmodium falciparum (pourcentage)</t>
    </r>
  </si>
  <si>
    <r>
      <rPr>
        <sz val="11"/>
        <rFont val="Calibri"/>
        <family val="2"/>
      </rPr>
      <t>Cas de paludisme à Plasmodium vivax (pourcentage)</t>
    </r>
  </si>
  <si>
    <r>
      <rPr>
        <sz val="11"/>
        <rFont val="Calibri"/>
        <family val="2"/>
      </rPr>
      <t>Cas présumés de paludisme soumis à un test parasitologique (pourcentage) (secteur public)</t>
    </r>
  </si>
  <si>
    <r>
      <rPr>
        <sz val="11"/>
        <rFont val="Calibri"/>
        <family val="2"/>
      </rPr>
      <t>Cas présumés de paludisme soumis à un test parasitologique (pourcentage) (secteur privé)</t>
    </r>
  </si>
  <si>
    <r>
      <rPr>
        <sz val="11"/>
        <rFont val="Calibri"/>
        <family val="2"/>
      </rPr>
      <t>Cas confirmés de paludisme enregistrés (secteur public)*</t>
    </r>
  </si>
  <si>
    <r>
      <rPr>
        <sz val="11"/>
        <rFont val="Calibri"/>
        <family val="2"/>
      </rPr>
      <t>Cas confirmés de paludisme enregistrés (secteur privé)</t>
    </r>
  </si>
  <si>
    <r>
      <rPr>
        <sz val="11"/>
        <rFont val="Calibri"/>
        <family val="2"/>
      </rPr>
      <t>Cas de paludisme enregistrés (présumés et confirmés) (secteur public)*</t>
    </r>
  </si>
  <si>
    <r>
      <rPr>
        <sz val="11"/>
        <rFont val="Calibri"/>
        <family val="2"/>
      </rPr>
      <t>Cas de paludisme enregistrés (présumés et confirmés) (secteur privé)</t>
    </r>
  </si>
  <si>
    <r>
      <rPr>
        <sz val="11"/>
        <rFont val="Calibri"/>
        <family val="2"/>
      </rPr>
      <t>Taux de positivité aux TDR pour le paludisme (pourcentage)</t>
    </r>
  </si>
  <si>
    <r>
      <rPr>
        <sz val="11"/>
        <rFont val="Calibri"/>
        <family val="2"/>
      </rPr>
      <t>Taux de positivité à la microscopie pour le paludisme (pourcentage)</t>
    </r>
  </si>
  <si>
    <r>
      <rPr>
        <sz val="11"/>
        <rFont val="Calibri"/>
        <family val="2"/>
      </rPr>
      <t>Incidence du paludisme : Cas confirmés de paludisme (par microscopie ou au moyen de tests de dépistage rapide) pour 1 000 personnes par an.</t>
    </r>
  </si>
  <si>
    <r>
      <rPr>
        <sz val="11"/>
        <rFont val="Calibri"/>
        <family val="2"/>
      </rPr>
      <t>Décès dus au paludisme enregistrés</t>
    </r>
  </si>
  <si>
    <r>
      <rPr>
        <sz val="11"/>
        <rFont val="Calibri"/>
        <family val="2"/>
      </rPr>
      <t>Nombre annuel de décès dus au paludisme enregistrés pour 100 000 habitants </t>
    </r>
  </si>
  <si>
    <r>
      <rPr>
        <sz val="11"/>
        <rFont val="Calibri"/>
        <family val="2"/>
      </rPr>
      <t>Proportion de cas de paludisme confirmés ayant reçu un traitement antipaludique de première intention conformément aux politiques nationales</t>
    </r>
  </si>
  <si>
    <r>
      <rPr>
        <sz val="11"/>
        <rFont val="Calibri"/>
        <family val="2"/>
      </rPr>
      <t>Nombre de cas graves de paludisme (secteur public)</t>
    </r>
  </si>
  <si>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</si>
  <si>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Antipaludéens de première intention pour le traitement du paludisme grave – </t>
    </r>
    <r>
      <rPr>
        <b/>
        <sz val="11"/>
        <rFont val="Calibri"/>
        <family val="2"/>
      </rPr>
      <t>liste dans la section des commentaires</t>
    </r>
  </si>
  <si>
    <r>
      <rPr>
        <sz val="10"/>
        <color rgb="FF000000"/>
        <rFont val="Arial"/>
        <family val="2"/>
      </rPr>
      <t>Traitements de première intention pour le paludisme simple et grave – </t>
    </r>
    <r>
      <rPr>
        <b/>
        <sz val="10"/>
        <color rgb="FF000000"/>
        <rFont val="Arial"/>
        <family val="2"/>
      </rPr>
      <t>liste dans la section des commentaires</t>
    </r>
  </si>
  <si>
    <r>
      <rPr>
        <sz val="11"/>
        <rFont val="Calibri"/>
        <family val="2"/>
      </rPr>
      <t>Pourcentage de personnes recevant des soins prénatals ayant effectué leur première visite avant 12 semaines de grossesse – soins prénatals 1</t>
    </r>
  </si>
  <si>
    <r>
      <rPr>
        <sz val="11"/>
        <rFont val="Calibri"/>
        <family val="2"/>
      </rPr>
      <t>Couverture des soins prénatals – au moins quatre visites (%) – soins prénatals 4</t>
    </r>
  </si>
  <si>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</si>
  <si>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</si>
  <si>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Cas confirmés de paludisme enregistrés (communauté)</t>
    </r>
  </si>
  <si>
    <r>
      <rPr>
        <sz val="11"/>
        <rFont val="Calibri"/>
        <family val="2"/>
      </rPr>
      <t>Cas de paludisme enregistrés (présumés et confirmés) (communauté)</t>
    </r>
  </si>
  <si>
    <r>
      <rPr>
        <sz val="11"/>
        <rFont val="Calibri"/>
        <family val="2"/>
      </rPr>
      <t>Cas présumés de paludisme ayant bénéficié d’un test parasitologique (pourcentage) (communauté)</t>
    </r>
  </si>
  <si>
    <r>
      <rPr>
        <sz val="11"/>
        <rFont val="Calibri"/>
        <family val="2"/>
      </rPr>
      <t xml:space="preserve">Proportion de ménages disposant d’au moins une moustiquaire imprégnée d’insecticide </t>
    </r>
  </si>
  <si>
    <r>
      <rPr>
        <sz val="11"/>
        <rFont val="Calibri"/>
        <family val="2"/>
      </rPr>
      <t>Proportion de la population des ménages ayant accès à une moustiquaire imprégnée d’insecticide</t>
    </r>
  </si>
  <si>
    <r>
      <rPr>
        <sz val="11"/>
        <rFont val="Calibri"/>
        <family val="2"/>
      </rPr>
      <t>Proportion de la population ayant dormi sous une moustiquaire imprégnée d’insecticide la nuit précédente</t>
    </r>
  </si>
  <si>
    <r>
      <rPr>
        <sz val="11"/>
        <rFont val="Calibri"/>
        <family val="2"/>
      </rPr>
      <t>Proportion de personnes utilisant une moustiquaire imprégnée d’insecticide parmi celles disposant d’une telle moustiquaire</t>
    </r>
  </si>
  <si>
    <r>
      <rPr>
        <sz val="11"/>
        <rFont val="Calibri"/>
        <family val="2"/>
      </rPr>
      <t>Proportion estimée d’enfants de moins de 5 ans ayant dormi sous une moustiquaire imprégnée d’insecticide (modélisée)</t>
    </r>
  </si>
  <si>
    <r>
      <rPr>
        <sz val="11"/>
        <rFont val="Calibri"/>
        <family val="2"/>
      </rPr>
      <t>Proportion estimée de femmes enceintes ayant dormi sous une moustiquaire imprégnée d’insecticide (modélisée)</t>
    </r>
  </si>
  <si>
    <r>
      <rPr>
        <sz val="11"/>
        <rFont val="Calibri"/>
        <family val="2"/>
      </rPr>
      <t>Pourcentage de femmes enceintes ayant reçu au moins deux doses de TPI dans le cadre des soins prénatals</t>
    </r>
  </si>
  <si>
    <r>
      <rPr>
        <sz val="11"/>
        <rFont val="Calibri"/>
        <family val="2"/>
      </rPr>
      <t>Pourcentage de femmes enceintes ayant reçu au moins trois doses de TPI dans le cadre des soins prénatals</t>
    </r>
  </si>
  <si>
    <r>
      <rPr>
        <sz val="11"/>
        <rFont val="Calibri"/>
        <family val="2"/>
      </rPr>
      <t>Prévalence parasitaire du paludisme : proportion d’enfants de 6 à 59 mois présentant une infection par le paludisme, TDR (pourcentage)</t>
    </r>
  </si>
  <si>
    <r>
      <rPr>
        <sz val="11"/>
        <rFont val="Calibri"/>
        <family val="2"/>
      </rPr>
      <t>Prévalence parasitaire du paludisme : proportion d’enfants de 6 à 59 mois présentant une infection par le paludisme, microscopie (pourcentage)</t>
    </r>
  </si>
  <si>
    <r>
      <rPr>
        <sz val="11"/>
        <rFont val="Calibri"/>
        <family val="2"/>
      </rPr>
      <t>Enfants de moins de 5 ans atteints de fièvre dans les 2 semaines précédentes qui ont subi un prélèvement de sang au doigt ou au talon (pourcentage)</t>
    </r>
  </si>
  <si>
    <r>
      <rPr>
        <sz val="11"/>
        <rFont val="Calibri"/>
        <family val="2"/>
      </rPr>
      <t>Enfants de moins de 5 ans atteints de fièvre dans les 2 semaines précédant l’enquête ayant pris des antipaludéens (pourcentage)</t>
    </r>
  </si>
  <si>
    <r>
      <rPr>
        <sz val="11"/>
        <rFont val="Calibri"/>
        <family val="2"/>
      </rPr>
      <t>Enfants de moins de 5 ans atteints de fièvre dans les 2 semaines précédentes ayant reçu une CTA, parmi ceux ayant reçu un antipaludéen (pourcentage)</t>
    </r>
  </si>
  <si>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</si>
  <si>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PID : Nombre de districts ciblés par la pulvérisation intradomiciliaire d’insecticide à effet rémanent (PID)</t>
    </r>
  </si>
  <si>
    <r>
      <rPr>
        <sz val="11"/>
        <rFont val="Calibri"/>
        <family val="2"/>
      </rPr>
      <t>PID : Proportion des ménages ciblés ayant bénéficié de la PID</t>
    </r>
  </si>
  <si>
    <r>
      <rPr>
        <sz val="11"/>
        <rFont val="Calibri"/>
        <family val="2"/>
      </rPr>
      <t>PID : Population protégée par la PID</t>
    </r>
  </si>
  <si>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</si>
  <si>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</si>
  <si>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scheme val="minor"/>
      </rPr>
      <t>Nombre de MIILD distribuées dans le cadre d’une campagne de distribution de masse (répartition par type de moustiquaire) (par an)</t>
    </r>
  </si>
  <si>
    <r>
      <rPr>
        <sz val="11"/>
        <rFont val="Calibri"/>
        <family val="2"/>
        <scheme val="minor"/>
      </rPr>
      <t>Nombre de MIILD distribuées dans le cadre des soins prénatals (répartition par type de moustiquaire) (par an)</t>
    </r>
  </si>
  <si>
    <r>
      <rPr>
        <sz val="11"/>
        <rFont val="Calibri"/>
        <family val="2"/>
      </rPr>
      <t>Nombre d’enfants de 3 à 59 mois ciblés par la chimioprévention du paludisme saisonnier</t>
    </r>
  </si>
  <si>
    <r>
      <rPr>
        <sz val="11"/>
        <rFont val="Calibri"/>
        <family val="2"/>
      </rPr>
      <t>Pourcentage d’enfants de 3 à 59 mois ayant bénéficié d’une chimioprévention du paludisme saisonnier complète par saison de transmission</t>
    </r>
  </si>
  <si>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</si>
  <si>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</si>
  <si>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Année des tests de résistance aux insecticides les plus récents</t>
    </r>
  </si>
  <si>
    <r>
      <rPr>
        <sz val="11"/>
        <rFont val="Calibri"/>
        <family val="2"/>
      </rPr>
      <t xml:space="preserve">Insecticides spécifiques testés </t>
    </r>
  </si>
  <si>
    <r>
      <rPr>
        <sz val="11"/>
        <rFont val="Calibri"/>
        <family val="2"/>
      </rPr>
      <t>Nombre de districts où les tests ont été effectués / nombre total de districts</t>
    </r>
  </si>
  <si>
    <r>
      <rPr>
        <sz val="11"/>
        <rFont val="Calibri"/>
        <family val="2"/>
      </rPr>
      <t>Nombre de districts où le mécanisme de résistance aux pyréthrinoïdes a été testé</t>
    </r>
  </si>
  <si>
    <r>
      <rPr>
        <sz val="11"/>
        <rFont val="Calibri"/>
        <family val="2"/>
      </rPr>
      <t>Nombre de districts où l’intensité de la résistance aux pyréthrinoïdes a été testée</t>
    </r>
  </si>
  <si>
    <r>
      <rPr>
        <sz val="11"/>
        <rFont val="Calibri"/>
        <family val="2"/>
      </rPr>
      <t>Nombre de districts présentant une résistance aux pyréthrinoïdes confirmée chez au moins un vecteur majeur</t>
    </r>
  </si>
  <si>
    <r>
      <rPr>
        <sz val="11"/>
        <rFont val="Calibri"/>
        <family val="2"/>
      </rPr>
      <t>Nombre de districts présentant un « niveau intermédiaire » de résistance aux pyréthrinoïdes (&gt;10 % et &lt;80 %)</t>
    </r>
  </si>
  <si>
    <r>
      <rPr>
        <sz val="11"/>
        <rFont val="Calibri"/>
        <family val="2"/>
      </rPr>
      <t xml:space="preserve">Nombre de districts où la résistance aux pyréthrinoïdes impliquant les monooxygénases était présente </t>
    </r>
  </si>
  <si>
    <r>
      <rPr>
        <sz val="11"/>
        <rFont val="Calibri"/>
        <family val="2"/>
      </rPr>
      <t>Nombre de districts présentant une intensité de la résistance aux pyréthrinoïdes à 5 fois ou plus</t>
    </r>
  </si>
  <si>
    <r>
      <rPr>
        <sz val="11"/>
        <rFont val="Calibri"/>
        <family val="2"/>
      </rPr>
      <t>Taux de positivité des tests du paludisme</t>
    </r>
  </si>
  <si>
    <r>
      <rPr>
        <sz val="11"/>
        <rFont val="Calibri"/>
        <family val="2"/>
      </rPr>
      <t xml:space="preserve">  TDR</t>
    </r>
  </si>
  <si>
    <r>
      <rPr>
        <sz val="11"/>
        <rFont val="Calibri"/>
        <family val="2"/>
      </rPr>
      <t xml:space="preserve">  Microscopie</t>
    </r>
  </si>
  <si>
    <r>
      <rPr>
        <sz val="11"/>
        <rFont val="Calibri"/>
        <family val="2"/>
        <scheme val="minor"/>
      </rPr>
      <t xml:space="preserve">Outil Malaria Matchbox (veuillez indiquer l’année de la dernière évaluation) </t>
    </r>
  </si>
  <si>
    <r>
      <rPr>
        <b/>
        <i/>
        <sz val="11"/>
        <rFont val="Calibri"/>
        <family val="2"/>
        <scheme val="minor"/>
      </rPr>
      <t>POUR LES PAYS EN PHASE D’ÉLIMINATION UNIQUEMENT</t>
    </r>
  </si>
  <si>
    <r>
      <rPr>
        <b/>
        <i/>
        <sz val="11"/>
        <rFont val="Calibri"/>
        <family val="2"/>
        <scheme val="minor"/>
      </rPr>
      <t>Taux annuel d’examens hématologiques</t>
    </r>
  </si>
  <si>
    <r>
      <rPr>
        <b/>
        <i/>
        <sz val="11"/>
        <rFont val="Calibri"/>
        <family val="2"/>
        <scheme val="minor"/>
      </rPr>
      <t xml:space="preserve">Proportion de cas ayant fait l’objet d’une enquête et ayant été classés </t>
    </r>
  </si>
  <si>
    <r>
      <rPr>
        <b/>
        <i/>
        <sz val="11"/>
        <rFont val="Calibri"/>
        <family val="2"/>
        <scheme val="minor"/>
      </rPr>
      <t>Proportion de foyers ayant fait l’objet d’une enquête et ayant été classés</t>
    </r>
  </si>
  <si>
    <r>
      <rPr>
        <i/>
        <sz val="11"/>
        <rFont val="Calibri"/>
        <family val="2"/>
        <scheme val="minor"/>
      </rPr>
      <t>*Les chiffres indiqués pour le secteur public peuvent inclure les cas détectés au niveau communautaire, dans le secteur privé, ou les deux pour certains pays</t>
    </r>
  </si>
  <si>
    <r>
      <rPr>
        <sz val="11"/>
        <rFont val="Calibri"/>
        <family val="2"/>
      </rPr>
      <t>Población en riesgo de malaria</t>
    </r>
  </si>
  <si>
    <r>
      <rPr>
        <sz val="11"/>
        <rFont val="Calibri"/>
        <family val="2"/>
      </rPr>
      <t>Casos de malaria, estimación (número)</t>
    </r>
  </si>
  <si>
    <r>
      <rPr>
        <sz val="11"/>
        <rFont val="Calibri"/>
        <family val="2"/>
      </rPr>
      <t>Casos de malaria, estimación (tasa por cada 1.000 personas de la población en riesgo)</t>
    </r>
  </si>
  <si>
    <r>
      <rPr>
        <sz val="11"/>
        <rFont val="Calibri"/>
        <family val="2"/>
      </rPr>
      <t>Muertes por malaria, estimación (número)</t>
    </r>
  </si>
  <si>
    <r>
      <rPr>
        <i/>
        <sz val="11"/>
        <rFont val="Calibri"/>
        <family val="2"/>
      </rPr>
      <t xml:space="preserve">  niños menores de 5 años</t>
    </r>
  </si>
  <si>
    <r>
      <rPr>
        <sz val="11"/>
        <rFont val="Calibri"/>
        <family val="2"/>
      </rPr>
      <t>Muertes por malaria, estimación (tasa por cada 100.000 personas de la población en riesgo)</t>
    </r>
  </si>
  <si>
    <r>
      <rPr>
        <sz val="11"/>
        <rFont val="Calibri"/>
        <family val="2"/>
      </rPr>
      <t>Casos de malaria por plasmodium falciparum, estimación (número)</t>
    </r>
  </si>
  <si>
    <r>
      <rPr>
        <sz val="11"/>
        <rFont val="Calibri"/>
        <family val="2"/>
      </rPr>
      <t>Casos de malaria por plasmodium vivax, estimación (número)</t>
    </r>
  </si>
  <si>
    <r>
      <rPr>
        <sz val="11"/>
        <rFont val="Calibri"/>
        <family val="2"/>
      </rPr>
      <t>Casos sospechosos de malaria notificados (número)</t>
    </r>
  </si>
  <si>
    <r>
      <rPr>
        <sz val="11"/>
        <rFont val="Calibri"/>
        <family val="2"/>
      </rPr>
      <t>Casos de malaria notificados con láminas para microscopia (número)</t>
    </r>
  </si>
  <si>
    <r>
      <rPr>
        <sz val="11"/>
        <rFont val="Calibri"/>
        <family val="2"/>
      </rPr>
      <t>Casos de malaria notificados a los que se han realizado pruebas de diagnóstico rápido (número)</t>
    </r>
  </si>
  <si>
    <r>
      <rPr>
        <sz val="11"/>
        <rFont val="Calibri"/>
        <family val="2"/>
      </rPr>
      <t>Casos de malaria por plasmodium falciparum (porcentaje)</t>
    </r>
  </si>
  <si>
    <r>
      <rPr>
        <sz val="11"/>
        <rFont val="Calibri"/>
        <family val="2"/>
      </rPr>
      <t>Casos de malaria por plasmodium vivax (porcentaje)</t>
    </r>
  </si>
  <si>
    <r>
      <rPr>
        <sz val="11"/>
        <rFont val="Calibri"/>
        <family val="2"/>
      </rPr>
      <t>Casos sospechosos de malaria que se sometieron a una prueba parasitológica (porcentaje) (sector público)</t>
    </r>
  </si>
  <si>
    <r>
      <rPr>
        <sz val="11"/>
        <rFont val="Calibri"/>
        <family val="2"/>
      </rPr>
      <t>Casos sospechosos de malaria que se sometieron a una prueba parasitológica (porcentaje) (sector privado)</t>
    </r>
  </si>
  <si>
    <r>
      <rPr>
        <sz val="11"/>
        <rFont val="Calibri"/>
        <family val="2"/>
      </rPr>
      <t>Casos de malaria confirmados notificados (sector público)*</t>
    </r>
  </si>
  <si>
    <r>
      <rPr>
        <sz val="11"/>
        <rFont val="Calibri"/>
        <family val="2"/>
      </rPr>
      <t>Casos de malaria confirmados notificados (sector privado)</t>
    </r>
  </si>
  <si>
    <r>
      <rPr>
        <sz val="11"/>
        <rFont val="Calibri"/>
        <family val="2"/>
      </rPr>
      <t>Casos de malaria supuestos y confirmados notificados (sector público)*</t>
    </r>
  </si>
  <si>
    <r>
      <rPr>
        <sz val="11"/>
        <rFont val="Calibri"/>
        <family val="2"/>
      </rPr>
      <t>Casos de malaria supuestos y confirmados notificados (sector privado)</t>
    </r>
  </si>
  <si>
    <r>
      <rPr>
        <sz val="11"/>
        <rFont val="Calibri"/>
        <family val="2"/>
      </rPr>
      <t>Tasa de positividad de las pruebas de diagnóstico rápido de la malaria (porcentaje)</t>
    </r>
  </si>
  <si>
    <r>
      <rPr>
        <sz val="11"/>
        <rFont val="Calibri"/>
        <family val="2"/>
      </rPr>
      <t>Tasa de positividad de las pruebas de malaria con microscopia (porcentaje)</t>
    </r>
  </si>
  <si>
    <r>
      <rPr>
        <sz val="11"/>
        <rFont val="Calibri"/>
        <family val="2"/>
      </rPr>
      <t>Incidencia de la malaria: casos de malaria confirmados (con microscopia o con prueba de diagnóstico rápido) por cada 1.000 personas al año</t>
    </r>
  </si>
  <si>
    <r>
      <rPr>
        <sz val="11"/>
        <rFont val="Calibri"/>
        <family val="2"/>
      </rPr>
      <t>Muertes por malaria notificadas</t>
    </r>
  </si>
  <si>
    <r>
      <rPr>
        <sz val="11"/>
        <rFont val="Calibri"/>
        <family val="2"/>
      </rPr>
      <t>Muertes por malaria notificadas por cada 100.000 personas al año </t>
    </r>
  </si>
  <si>
    <r>
      <rPr>
        <sz val="11"/>
        <rFont val="Calibri"/>
        <family val="2"/>
      </rPr>
      <t>Proporción de casos de malaria confirmados que recibieron tratamiento antimalárico de primera línea conforme a la política nacional</t>
    </r>
  </si>
  <si>
    <r>
      <rPr>
        <sz val="11"/>
        <rFont val="Calibri"/>
        <family val="2"/>
      </rPr>
      <t>Número de casos de malaria grave (sector público)</t>
    </r>
  </si>
  <si>
    <r>
      <rPr>
        <sz val="11"/>
        <rFont val="Calibri"/>
        <family val="2"/>
      </rPr>
      <t xml:space="preserve">TCA para el tratamiento de primera línea de la malaria sin complicaciones: </t>
    </r>
    <r>
      <rPr>
        <b/>
        <sz val="11"/>
        <rFont val="Calibri"/>
        <family val="2"/>
      </rPr>
      <t>incluir lista de TCA en la sección de comentarios</t>
    </r>
  </si>
  <si>
    <r>
      <rPr>
        <sz val="11"/>
        <rFont val="Calibri"/>
        <family val="2"/>
      </rPr>
      <t xml:space="preserve">Antimaláricos de primera línea para el tratamiento de la malaria grave: </t>
    </r>
    <r>
      <rPr>
        <b/>
        <sz val="11"/>
        <rFont val="Calibri"/>
        <family val="2"/>
      </rPr>
      <t>incluir lista en la sección de comentarios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</si>
  <si>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</si>
  <si>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r>
      <rPr>
        <sz val="11"/>
        <rFont val="Calibri"/>
        <family val="2"/>
      </rPr>
      <t>Porcentaje de pacientes prenatales con primera visita antes de las 12 semanas - ANC 1</t>
    </r>
  </si>
  <si>
    <r>
      <rPr>
        <sz val="11"/>
        <rFont val="Calibri"/>
        <family val="2"/>
      </rPr>
      <t>Cobertura de la atención prenatal - al menos cuatro visitas (%) - ANC 4</t>
    </r>
  </si>
  <si>
    <r>
      <rPr>
        <sz val="11"/>
        <rFont val="Calibri"/>
        <family val="2"/>
      </rPr>
      <t>Porcentaje de establecimientos de salud que tenían medicamentos marcadores disponibles el día de la visita (definición del indicador estándar de evaluación de los establecimientos de salud)</t>
    </r>
  </si>
  <si>
    <r>
      <rPr>
        <sz val="11"/>
        <rFont val="Calibri"/>
        <family val="2"/>
      </rPr>
      <t>Exhaustividad de los informes de los establecimientos: porcentaje de informes mensuales previstos de los establecimientos que se recibieron realmente para el último período de reporte finalizado.</t>
    </r>
  </si>
  <si>
    <r>
      <rPr>
        <sz val="11"/>
        <rFont val="Calibri"/>
        <family val="2"/>
      </rPr>
      <t>Casos de malaria confirmados notificados (comunidad)</t>
    </r>
  </si>
  <si>
    <r>
      <rPr>
        <sz val="11"/>
        <rFont val="Calibri"/>
        <family val="2"/>
      </rPr>
      <t>Casos de malaria supuestos y confirmados notificados (comunidad)</t>
    </r>
  </si>
  <si>
    <r>
      <rPr>
        <sz val="11"/>
        <rFont val="Calibri"/>
        <family val="2"/>
      </rPr>
      <t>Casos sospechosos de malaria que se sometieron a una prueba parasitológica (porcentaje) (comunidad)</t>
    </r>
  </si>
  <si>
    <r>
      <rPr>
        <sz val="11"/>
        <rFont val="Calibri"/>
        <family val="2"/>
      </rPr>
      <t xml:space="preserve">Proporción de hogares con al menos un mosquitero tratado con insecticida </t>
    </r>
  </si>
  <si>
    <r>
      <rPr>
        <sz val="11"/>
        <rFont val="Calibri"/>
        <family val="2"/>
      </rPr>
      <t>Proporción de la población con acceso a un mosquitero tratado con insecticida en su hogar</t>
    </r>
  </si>
  <si>
    <r>
      <rPr>
        <sz val="11"/>
        <rFont val="Calibri"/>
        <family val="2"/>
      </rPr>
      <t>Proporción de la población que durmió bajo un mosquitero tratado con insecticida la noche anterior</t>
    </r>
  </si>
  <si>
    <r>
      <rPr>
        <sz val="11"/>
        <rFont val="Calibri"/>
        <family val="2"/>
      </rPr>
      <t>Proporción de la población que utiliza un mosquitero tratado con insecticida entre la población que tiene acceso a uno</t>
    </r>
  </si>
  <si>
    <r>
      <rPr>
        <sz val="11"/>
        <rFont val="Calibri"/>
        <family val="2"/>
      </rPr>
      <t>Proporción de niños menores de cinco años que durmieron bajo un mosquitero tratado con insecticida, estimación (modelizada)</t>
    </r>
  </si>
  <si>
    <r>
      <rPr>
        <sz val="11"/>
        <rFont val="Calibri"/>
        <family val="2"/>
      </rPr>
      <t>Proporción de mujeres embarazadas que durmieron bajo un mosquitero tratado con insecticida, estimación (modelizada)</t>
    </r>
  </si>
  <si>
    <r>
      <rPr>
        <sz val="11"/>
        <rFont val="Calibri"/>
        <family val="2"/>
      </rPr>
      <t>Porcentaje de mujeres embarazadas que recibieron al menos dos dosis de TPIe en la atención prenatal</t>
    </r>
  </si>
  <si>
    <r>
      <rPr>
        <sz val="11"/>
        <rFont val="Calibri"/>
        <family val="2"/>
      </rPr>
      <t>Porcentaje de mujeres embarazadas que recibieron al menos tres dosis de TPIe en la atención prenatal</t>
    </r>
  </si>
  <si>
    <r>
      <rPr>
        <sz val="11"/>
        <rFont val="Calibri"/>
        <family val="2"/>
      </rPr>
      <t>Prevalencia de parásitos de la malaria: proporción de niños de entre 6 y 59 meses con infección por malaria, prueba de diagnóstico rápido (porcentaje)</t>
    </r>
  </si>
  <si>
    <r>
      <rPr>
        <sz val="11"/>
        <rFont val="Calibri"/>
        <family val="2"/>
      </rPr>
      <t>Prevalencia de parásitos de la malaria: proporción de niños de entre 6 y 59 meses con infección por malaria, microscopia (porcentaje)</t>
    </r>
  </si>
  <si>
    <r>
      <rPr>
        <sz val="11"/>
        <rFont val="Calibri"/>
        <family val="2"/>
      </rPr>
      <t>Niños menores de 5 años con fiebre en las 2 semanas anteriores que tuvieron un pinchazo en el dedo o en el talón (porcentaje)</t>
    </r>
  </si>
  <si>
    <r>
      <rPr>
        <sz val="11"/>
        <rFont val="Calibri"/>
        <family val="2"/>
      </rPr>
      <t>Niños menores de 5 años con fiebre en las 2 semanas anteriores a la realización de la encuesta que tomaron antimaláricos (porcentaje)</t>
    </r>
  </si>
  <si>
    <r>
      <rPr>
        <sz val="11"/>
        <rFont val="Calibri"/>
        <family val="2"/>
      </rPr>
      <t>Niños menores de 5 años con fiebre en las 2 semanas anteriores que recibieron terapia combinada con artemisinina de entre los que tomaron antimaláricos (porcentaje)</t>
    </r>
  </si>
  <si>
    <r>
      <rPr>
        <sz val="11"/>
        <rFont val="Calibri"/>
        <family val="2"/>
      </rPr>
      <t>Cuándo (mes y año) se realizó la última encuesta comunitaria y de qué tipo era (encuestas demográficas y de salud, encuesta de indicadores sobre la malaria, encuesta agrupada de indicadores múltiples)</t>
    </r>
  </si>
  <si>
    <r>
      <rPr>
        <sz val="11"/>
        <rFont val="Calibri"/>
        <family val="2"/>
      </rPr>
      <t>Rociado Residual Intradomiciliario: número de distritos seleccionados para el Rociado Residual Intradomiciliario</t>
    </r>
  </si>
  <si>
    <r>
      <rPr>
        <sz val="11"/>
        <rFont val="Calibri"/>
        <family val="2"/>
      </rPr>
      <t>Rociado Residual Intradomiciliario: proporción de hogares seleccionados para el Rociado Residual Intradomiciliario que fueron fumigados</t>
    </r>
  </si>
  <si>
    <r>
      <rPr>
        <sz val="11"/>
        <rFont val="Calibri"/>
        <family val="2"/>
      </rPr>
      <t>Rociado Residual Intradomiciliario: población protegida por el Rociado Residual Intradomiciliario</t>
    </r>
  </si>
  <si>
    <r>
      <rPr>
        <sz val="11"/>
        <rFont val="Calibri"/>
        <family val="2"/>
      </rPr>
      <t xml:space="preserve">Mosquiteros tratados con insecticida: mes y año de la última campaña </t>
    </r>
    <r>
      <rPr>
        <b/>
        <sz val="11"/>
        <rFont val="Calibri"/>
        <family val="2"/>
        <scheme val="minor"/>
      </rPr>
      <t>- responda en la sección de comentarios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</si>
  <si>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</si>
  <si>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r>
      <rPr>
        <sz val="11"/>
        <rFont val="Calibri"/>
        <family val="2"/>
        <scheme val="minor"/>
      </rPr>
      <t>Número de mosquiteros tratados con insecticida de larga duración distribuidos mediante una campaña a gran escala (desglosado por tipo de mosquitero) (por año)</t>
    </r>
  </si>
  <si>
    <r>
      <rPr>
        <sz val="11"/>
        <rFont val="Calibri"/>
        <family val="2"/>
        <scheme val="minor"/>
      </rPr>
      <t>Número de mosquiteros tratados con insecticida de larga duración distribuidos a través de la atención prenatal (desglosado por tipo de mosquitero) (por año)</t>
    </r>
  </si>
  <si>
    <r>
      <rPr>
        <sz val="11"/>
        <rFont val="Calibri"/>
        <family val="2"/>
      </rPr>
      <t>Número de niños de entre 3 y 59 meses que han recibido quimioprevención de la malaria estacional</t>
    </r>
  </si>
  <si>
    <r>
      <rPr>
        <sz val="11"/>
        <rFont val="Calibri"/>
        <family val="2"/>
      </rPr>
      <t>Proporción de niños de entre 3 y 59 meses que recibieron ciclos completos de quimioprevención de la malaria estacional por estación de transmisión</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</si>
  <si>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</si>
  <si>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</si>
  <si>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r>
      <rPr>
        <sz val="11"/>
        <rFont val="Calibri"/>
        <family val="2"/>
      </rPr>
      <t>Año más reciente de la realización de ensayos de resistencia a los insecticidas</t>
    </r>
  </si>
  <si>
    <r>
      <rPr>
        <sz val="11"/>
        <rFont val="Calibri"/>
        <family val="2"/>
      </rPr>
      <t xml:space="preserve">Insecticidas específicos testados </t>
    </r>
  </si>
  <si>
    <r>
      <rPr>
        <sz val="11"/>
        <rFont val="Calibri"/>
        <family val="2"/>
      </rPr>
      <t>Número de distritos en los que se realizaron ensayos/total de distritos</t>
    </r>
  </si>
  <si>
    <r>
      <rPr>
        <sz val="11"/>
        <rFont val="Calibri"/>
        <family val="2"/>
      </rPr>
      <t>Número de distritos en los que se realizaron ensayos del mecanismo de resistencia a los piretroides</t>
    </r>
  </si>
  <si>
    <r>
      <rPr>
        <sz val="11"/>
        <rFont val="Calibri"/>
        <family val="2"/>
      </rPr>
      <t>Número de distritos en los que se realizaron ensayos de la intensidad de la resistencia a los piretroides</t>
    </r>
  </si>
  <si>
    <r>
      <rPr>
        <sz val="11"/>
        <rFont val="Calibri"/>
        <family val="2"/>
      </rPr>
      <t>Número de distritos con resistencia confirmada a los piretroides en al menos uno de los principales vectores</t>
    </r>
  </si>
  <si>
    <r>
      <rPr>
        <sz val="11"/>
        <rFont val="Calibri"/>
        <family val="2"/>
      </rPr>
      <t>Número de distritos con un "nivel intermedio" de resistencia a los piretroides (mayor del 10% y menor del 80%)</t>
    </r>
  </si>
  <si>
    <r>
      <rPr>
        <sz val="11"/>
        <rFont val="Calibri"/>
        <family val="2"/>
      </rPr>
      <t xml:space="preserve">Número de distritos en los que se confirmó resistencia a los piretroides basada en monooxigenasas </t>
    </r>
  </si>
  <si>
    <r>
      <rPr>
        <sz val="11"/>
        <rFont val="Calibri"/>
        <family val="2"/>
      </rPr>
      <t>Número de distritos con una intensidad de resistencia a los piretroides a cinco o más veces la concentración discriminante de insecticida</t>
    </r>
  </si>
  <si>
    <r>
      <rPr>
        <sz val="11"/>
        <rFont val="Calibri"/>
        <family val="2"/>
      </rPr>
      <t>Tasa de positividad de la malaria</t>
    </r>
  </si>
  <si>
    <r>
      <rPr>
        <sz val="11"/>
        <rFont val="Calibri"/>
        <family val="2"/>
      </rPr>
      <t xml:space="preserve">  Pruebas de diagnóstico rápido</t>
    </r>
  </si>
  <si>
    <r>
      <rPr>
        <sz val="11"/>
        <rFont val="Calibri"/>
        <family val="2"/>
      </rPr>
      <t xml:space="preserve">  Microscopia</t>
    </r>
  </si>
  <si>
    <r>
      <rPr>
        <sz val="11"/>
        <rFont val="Calibri"/>
        <family val="2"/>
        <scheme val="minor"/>
      </rPr>
      <t xml:space="preserve">Herramienta Malaria Matchbox (marque el año en que se llevó a cabo la última evaluación) </t>
    </r>
  </si>
  <si>
    <r>
      <rPr>
        <b/>
        <i/>
        <sz val="11"/>
        <rFont val="Calibri"/>
        <family val="2"/>
        <scheme val="minor"/>
      </rPr>
      <t>SOLO PARA PAÍSES EN FASE DE ELIMINACIÓN</t>
    </r>
  </si>
  <si>
    <r>
      <rPr>
        <b/>
        <i/>
        <sz val="11"/>
        <rFont val="Calibri"/>
        <family val="2"/>
        <scheme val="minor"/>
      </rPr>
      <t>Tasa anual de exámenes de sangre</t>
    </r>
  </si>
  <si>
    <r>
      <rPr>
        <b/>
        <i/>
        <sz val="11"/>
        <rFont val="Calibri"/>
        <family val="2"/>
        <scheme val="minor"/>
      </rPr>
      <t xml:space="preserve">Proporción de casos investigados y clasificados </t>
    </r>
  </si>
  <si>
    <r>
      <rPr>
        <b/>
        <i/>
        <sz val="11"/>
        <rFont val="Calibri"/>
        <family val="2"/>
        <scheme val="minor"/>
      </rPr>
      <t>Proporción de focos investigados y clasificados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</si>
  <si>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</si>
  <si>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</si>
  <si>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</si>
  <si>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</si>
  <si>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r>
      <rPr>
        <b/>
        <sz val="11"/>
        <color theme="0"/>
        <rFont val="Calibri"/>
        <family val="2"/>
        <scheme val="minor"/>
      </rPr>
      <t>Área clave de los elementos esenciales del programa de tuberculosis</t>
    </r>
  </si>
  <si>
    <r>
      <rPr>
        <b/>
        <sz val="11"/>
        <rFont val="Calibri"/>
        <family val="2"/>
        <scheme val="minor"/>
      </rPr>
      <t xml:space="preserve">Tamizaje y diagnóstico de la tuberculosis </t>
    </r>
  </si>
  <si>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</si>
  <si>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 xml:space="preserve">2. Se están ejecutando planes plurianuales para conseguir un uso universal de pruebas de diagnóstico molecular rápido como prueba inicial para diagnosticar la tuberculosis en todas las personas con tuberculosos presuntiva.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</si>
  <si>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</si>
  <si>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</si>
  <si>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r>
      <rPr>
        <b/>
        <sz val="11"/>
        <rFont val="Calibri"/>
        <family val="2"/>
        <scheme val="minor"/>
      </rPr>
      <t>Tratamiento y atención de la tuberculosis</t>
    </r>
  </si>
  <si>
    <t>5. Para tratar la tuberculosis en niños, se utilizan formulaciones aptas para ellos, tratamientos completamente orales para la tuberculosis farmacorresistente y tratamientos de 4 meses para la tuberculosis farmacosensible no grave.</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</si>
  <si>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</si>
  <si>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r>
      <rPr>
        <b/>
        <sz val="11"/>
        <rFont val="Calibri"/>
        <family val="2"/>
        <scheme val="minor"/>
      </rPr>
      <t xml:space="preserve">Prevención de la tuberculosis </t>
    </r>
  </si>
  <si>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</si>
  <si>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Actividades de colaboración de tuberculosis y VIH</t>
  </si>
  <si>
    <t>8. Todas las personas que viven con el VIH y tuberculosis activa inician el tratamiento antirretroviral lo antes posible siguiendo las recomendaciones.</t>
  </si>
  <si>
    <r>
      <rPr>
        <b/>
        <sz val="11"/>
        <rFont val="Calibri"/>
        <family val="2"/>
        <scheme val="minor"/>
      </rPr>
      <t>Áreas transversales</t>
    </r>
  </si>
  <si>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</si>
  <si>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Las intervenciones priorizadas se basan en el análisis de todas las fases de la cascada de atención de la tuberculosis, incluido su tratamiento preventivo.</t>
  </si>
  <si>
    <t>11. La participación de los proveedores privados de atención sanitaria se debe producir a una escala adecuada conforme a su función en la prestación de servicios de tuberculosis.</t>
  </si>
  <si>
    <t>12. Los servicios descentralizados, ambulatorios, comunitarios, domiciliarios y centrados en las personas se proporcionan durante todo el proceso de continuidad de la atención de la tuberculosis</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</si>
  <si>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</si>
  <si>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r>
      <rPr>
        <b/>
        <sz val="11"/>
        <color theme="1"/>
        <rFont val="Calibri"/>
        <family val="2"/>
        <scheme val="minor"/>
      </rPr>
      <t>Columna B: Todos</t>
    </r>
  </si>
  <si>
    <r>
      <rPr>
        <b/>
        <sz val="11"/>
        <color theme="1"/>
        <rFont val="Calibri"/>
        <family val="2"/>
        <scheme val="minor"/>
      </rPr>
      <t>Columna C: Elementos esenciales del programa 1-18</t>
    </r>
  </si>
  <si>
    <r>
      <rPr>
        <b/>
        <sz val="11"/>
        <color theme="0"/>
        <rFont val="Calibri"/>
        <family val="2"/>
        <scheme val="minor"/>
      </rPr>
      <t>Éléments essentiels des programmes de lutte contre la tuberculose</t>
    </r>
  </si>
  <si>
    <r>
      <rPr>
        <b/>
        <sz val="11"/>
        <rFont val="Calibri"/>
        <family val="2"/>
        <scheme val="minor"/>
      </rPr>
      <t xml:space="preserve">Dépistage et diagnostic de la tuberculose </t>
    </r>
  </si>
  <si>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</si>
  <si>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2. Plan pluriannuel visant à garantir l’utilisation universelle des tests moléculaires rapides à titre de test de diagnostic initial de la tuberculose pour tous les cas présumés de la maladie, la mise en œuvre étant en bonne voie.</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</si>
  <si>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</si>
  <si>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</si>
  <si>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Traitement et soins de la tuberculose</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</si>
  <si>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</si>
  <si>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</si>
  <si>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r>
      <rPr>
        <b/>
        <sz val="11"/>
        <rFont val="Calibri"/>
        <family val="2"/>
        <scheme val="minor"/>
      </rPr>
      <t xml:space="preserve">Prévention de la tuberculose </t>
    </r>
  </si>
  <si>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</si>
  <si>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r>
      <rPr>
        <b/>
        <sz val="11"/>
        <rFont val="Calibri"/>
        <family val="2"/>
        <scheme val="minor"/>
      </rPr>
      <t>Activités conjointes de lutte contre la tuberculose et le VIH</t>
    </r>
  </si>
  <si>
    <t>8. Toutes les personnes vivant avec VIH porteuses de la tuberculose évolutive sont rapidement mises sous traitement antirétroviral, conformément aux recommandations.</t>
  </si>
  <si>
    <r>
      <rPr>
        <b/>
        <sz val="11"/>
        <rFont val="Calibri"/>
        <family val="2"/>
        <scheme val="minor"/>
      </rPr>
      <t>Domaines transversaux</t>
    </r>
  </si>
  <si>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</si>
  <si>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10. Les interventions prioritaires s’appuient sur une analyse du continuum de soins tout au long du processus de traitement de la tuberculose, y compris pour le traitement préventif.</t>
  </si>
  <si>
    <t>11. La participation des dispensateurs de soins de santé privés est proportionnelle à leur rôle dans la prestation des services de lutte contre la tuberculose.</t>
  </si>
  <si>
    <t>12. Des services décentralisés, ambulatoires, communautaires et à domicile centrés sur la personne sont fournis tout au long du continuum de soins de la tuberculose.</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</si>
  <si>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</si>
  <si>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r>
      <rPr>
        <b/>
        <sz val="11"/>
        <color theme="1"/>
        <rFont val="Calibri"/>
        <family val="2"/>
        <scheme val="minor"/>
      </rPr>
      <t>Colonne B : Tout</t>
    </r>
  </si>
  <si>
    <r>
      <rPr>
        <b/>
        <sz val="11"/>
        <color theme="1"/>
        <rFont val="Calibri"/>
        <family val="2"/>
        <scheme val="minor"/>
      </rPr>
      <t>Colonne C : EEP 1-18</t>
    </r>
  </si>
  <si>
    <t>Pourcentage de formations sanitaires disposant de médicaments témoins le jour de la consultation pour le VIH</t>
  </si>
  <si>
    <t xml:space="preserve">Pourcentage de formations sanitaires disposant de médicaments témoins le jour de la consultation </t>
  </si>
  <si>
    <t>Porcentaje de establecimientos de salud que tenían medicamentos marcadores para el VIH disponibles el día de la visita</t>
  </si>
  <si>
    <t xml:space="preserve">Porcentaje de establecimientos de salud que tenían medicamentos marcadores </t>
  </si>
  <si>
    <t>Personas que viven con el VIH, estimación</t>
  </si>
  <si>
    <t>Nuevas infecciones por el VIH, estimación</t>
  </si>
  <si>
    <t>muertes relacionadas con el sida, estimación</t>
  </si>
  <si>
    <t xml:space="preserve">Personas que viven con el VIH que conocen su estado serológico, estimación (porcentaje) </t>
  </si>
  <si>
    <t>Personas que viven con el VIH que reciben tratamiento antirretroviral, estimación</t>
  </si>
  <si>
    <t>Cobertura del tratamiento antirretroviral, estimación (porcentaje)</t>
  </si>
  <si>
    <t>Personas que viven con el VIH que tienen una carga vírica indetectable, estimación (porcentaje)</t>
  </si>
  <si>
    <t>Cobertura del tratamiento antirretroviral en mujeres embarazadas que viven con el VIH (cobertura de la PTMI)</t>
  </si>
  <si>
    <t>Estimación del tamaño de la población, niñas adolescentes y mujeres jóvenes en alto riesgo</t>
  </si>
  <si>
    <t>Estimación del tamaño de la población, trabajadores del sexo</t>
  </si>
  <si>
    <t>Estimación del tamaño de la población, personas transgénero</t>
  </si>
  <si>
    <t>Estimación del tamaño de la población, hombres que tienen relaciones sexuales con hombres</t>
  </si>
  <si>
    <t>Estimación del tamaño de la población, usuarios de drogas inyectables</t>
  </si>
  <si>
    <t>Estimación del tamaño de la población, reclusos</t>
  </si>
  <si>
    <t>Conocimiento del estado serológico respecto al VIH entre trabajadores del sexo (porcentaje)</t>
  </si>
  <si>
    <t>Conocimiento del estado serológico respecto al VIH entre personas transgénero (porcentaje)</t>
  </si>
  <si>
    <t>Conocimiento del estado serológico respecto al VIH entre hombres que tienen relaciones sexuales con hombres (porcentaje)</t>
  </si>
  <si>
    <t>Conocimiento del estado serológico respecto al VIH entre usuarios de drogas inyectables (porcentaje)</t>
  </si>
  <si>
    <t>Conocimiento del estado serológico respecto al VIH entre reclusos (porcentaje)</t>
  </si>
  <si>
    <t>Prevalencia del VIH en trabajadores del sexo (porcentaje)</t>
  </si>
  <si>
    <t>Prevalencia del VIH en personas transgénero (porcentaje)</t>
  </si>
  <si>
    <t>Prevalencia del VIH en hombres que tienen relaciones sexuales con hombres (porcentaje)</t>
  </si>
  <si>
    <t>Prevalencia del VIH en usuarios de drogas inyectables (porcentaje)</t>
  </si>
  <si>
    <t>Prevalencia del VIH en reclusos (porcentaje)</t>
  </si>
  <si>
    <t>Actitudes discriminatorias hacia personas que viven con el VIH</t>
  </si>
  <si>
    <t>Trabajadores del sexo: evitación de la atención sanitaria a causa de la estigmatización y la discriminación</t>
  </si>
  <si>
    <t>Hombres que tienen relaciones sexuales con hombres: evitación de la atención sanitaria a causa de la estigmatización y la discriminación</t>
  </si>
  <si>
    <t>Usuarios de drogas inyectables: evitación de la atención sanitaria a causa de la estigmatización y la discriminación</t>
  </si>
  <si>
    <t>Personas transgénero: evitación de la atención sanitaria a causa de la estigmatización y la discriminación</t>
  </si>
  <si>
    <t>Violencia física y sexual cometida por el esposo o la pareja en los últimos 12 meses</t>
  </si>
  <si>
    <t xml:space="preserve">Personas que viven con el VIH que afirman enfrentarse a estigmatización interiorizada </t>
  </si>
  <si>
    <t>Personas que viven con el VIH que han sufrido estigmatización y discriminación en entornos comunitarios</t>
  </si>
  <si>
    <t>Demanda de planificación familiar cubierta mediante métodos modernos</t>
  </si>
  <si>
    <t>Personas seropositivas para sífilis (porcentaje)</t>
  </si>
  <si>
    <t>Conocimientos sobre la prevención del VIH</t>
  </si>
  <si>
    <t>Criminalización de los actos sexuales entre personas del mismo género</t>
  </si>
  <si>
    <t>Criminalización o penalización del trabajo sexual, incluidos los clientes</t>
  </si>
  <si>
    <t>Criminalización o procesamiento de las personas transgénero</t>
  </si>
  <si>
    <t>Leyes o disposiciones antidiscriminatorias para los usuarios de drogas: autoridades nacionales</t>
  </si>
  <si>
    <t>Leyes o disposiciones antidiscriminatorias para los usuarios de drogas: sociedad civil</t>
  </si>
  <si>
    <t>La posesión de agujas o jeringas sin receta se utiliza como evidencia del uso de drogas o causa de detención: autoridades nacionales</t>
  </si>
  <si>
    <t>La posesión de agujas o jeringas sin receta se utiliza como evidencia del uso de drogas o causa de detención: sociedad civil</t>
  </si>
  <si>
    <t>El uso de drogas o su posesión para consumo personal se considera delito</t>
  </si>
  <si>
    <t>Parámetros de transmisión de la epidemia de VIH</t>
  </si>
  <si>
    <t>Cascada de pruebas y tratamiento</t>
  </si>
  <si>
    <t>Poblaciones prioritarias</t>
  </si>
  <si>
    <t>Estigmatización, discriminación y violencia</t>
  </si>
  <si>
    <t xml:space="preserve">Salud sexual y reproductiva </t>
  </si>
  <si>
    <t xml:space="preserve">Leyes y políticas </t>
  </si>
  <si>
    <t xml:space="preserve">   children (0 -14 yrs)</t>
  </si>
  <si>
    <t xml:space="preserve">   adults (15+ yrs)</t>
  </si>
  <si>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</si>
  <si>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sz val="11"/>
        <rFont val="Calibri"/>
        <family val="2"/>
        <scheme val="minor"/>
      </rPr>
      <t>Aucun programme ou peu de programmes intègrent de telles interventions</t>
    </r>
  </si>
  <si>
    <r>
      <rPr>
        <sz val="11"/>
        <rFont val="Calibri"/>
        <family val="2"/>
        <scheme val="minor"/>
      </rPr>
      <t xml:space="preserve">Quelques programmes </t>
    </r>
  </si>
  <si>
    <r>
      <rPr>
        <sz val="11"/>
        <rFont val="Calibri"/>
        <family val="2"/>
        <scheme val="minor"/>
      </rPr>
      <t xml:space="preserve">Beaucoup de programmes ou tous les programmes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</si>
  <si>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</si>
  <si>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sz val="11"/>
        <rFont val="Calibri"/>
        <family val="2"/>
        <scheme val="minor"/>
      </rPr>
      <t>Pas d’activités/de programmes ou activités/programmes ponctuels</t>
    </r>
  </si>
  <si>
    <r>
      <rPr>
        <sz val="11"/>
        <rFont val="Calibri"/>
        <family val="2"/>
        <scheme val="minor"/>
      </rPr>
      <t>Activités/programmes à petite échelle dans les formations sanitaires et dans au moins un autre environnement</t>
    </r>
  </si>
  <si>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</si>
  <si>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Activités/programmes dans les formations sanitaires et dans trois autres environnements ou plus au niveau national (couverture nationale supérieure à 90 %)</t>
    </r>
  </si>
  <si>
    <r>
      <rPr>
        <b/>
        <sz val="11"/>
        <color rgb="FF1F4E79"/>
        <rFont val="Arial"/>
        <family val="2"/>
      </rPr>
      <t>Colonne C EEP 21 : Des activités d’éducation juridique et d’accès à la justice sont accessibles aux PPVIH et aux populations clés. </t>
    </r>
  </si>
  <si>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</si>
  <si>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Activités/programmes à petite échelle </t>
    </r>
  </si>
  <si>
    <r>
      <rPr>
        <sz val="11"/>
        <rFont val="Calibri"/>
        <family val="2"/>
        <scheme val="minor"/>
      </rPr>
      <t xml:space="preserve">Activités/programmes au niveau infranational (couverture nationale inférieure à 50 %) </t>
    </r>
  </si>
  <si>
    <r>
      <rPr>
        <sz val="11"/>
        <rFont val="Calibri"/>
        <family val="2"/>
        <scheme val="minor"/>
      </rPr>
      <t>Activités/programmes au niveau national (couverture nationale supérieure à 90 %)</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</si>
  <si>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</si>
  <si>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sz val="11"/>
        <rFont val="Calibri"/>
        <family val="2"/>
        <scheme val="minor"/>
      </rPr>
      <t>Aucun soutien</t>
    </r>
  </si>
  <si>
    <r>
      <rPr>
        <sz val="11"/>
        <rFont val="Calibri"/>
        <family val="2"/>
        <scheme val="minor"/>
      </rPr>
      <t>Soutien limité</t>
    </r>
  </si>
  <si>
    <r>
      <rPr>
        <sz val="11"/>
        <rFont val="Calibri"/>
        <family val="2"/>
        <scheme val="minor"/>
      </rPr>
      <t>Soutien complet, y compris aux initiatives dirigées par la communauté</t>
    </r>
  </si>
  <si>
    <t>GF Country Name</t>
  </si>
  <si>
    <t>Country</t>
  </si>
  <si>
    <t>ISO Code</t>
  </si>
  <si>
    <t>Notes</t>
  </si>
  <si>
    <t>Afghanistan</t>
  </si>
  <si>
    <t>AFG</t>
  </si>
  <si>
    <t>Albania</t>
  </si>
  <si>
    <t>ALB</t>
  </si>
  <si>
    <t>Algeria</t>
  </si>
  <si>
    <t>DZA</t>
  </si>
  <si>
    <t>American Samoa</t>
  </si>
  <si>
    <t>ASM</t>
  </si>
  <si>
    <t>Andorra</t>
  </si>
  <si>
    <t>AND</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</si>
  <si>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</si>
  <si>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</si>
  <si>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</si>
  <si>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</si>
  <si>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</si>
  <si>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</si>
  <si>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</si>
  <si>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</si>
  <si>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</si>
  <si>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</si>
  <si>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</si>
  <si>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</si>
  <si>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</si>
  <si>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</si>
  <si>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</si>
  <si>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</si>
  <si>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</si>
  <si>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</si>
  <si>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</si>
  <si>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</si>
  <si>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</si>
  <si>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</si>
  <si>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</si>
  <si>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</si>
  <si>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</si>
  <si>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</si>
  <si>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</si>
  <si>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</si>
  <si>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</si>
  <si>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</si>
  <si>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</si>
  <si>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</si>
  <si>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</si>
  <si>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</si>
  <si>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</si>
  <si>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</si>
  <si>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</si>
  <si>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</si>
  <si>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</si>
  <si>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</si>
  <si>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</si>
  <si>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</si>
  <si>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</si>
  <si>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</si>
  <si>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</si>
  <si>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</si>
  <si>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</si>
  <si>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</si>
  <si>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</si>
  <si>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</si>
  <si>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</si>
  <si>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</si>
  <si>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</si>
  <si>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</si>
  <si>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</si>
  <si>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</si>
  <si>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</si>
  <si>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</si>
  <si>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</si>
  <si>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</si>
  <si>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</si>
  <si>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</si>
  <si>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</si>
  <si>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</si>
  <si>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</si>
  <si>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</si>
  <si>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</si>
  <si>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</si>
  <si>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</si>
  <si>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</si>
  <si>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</si>
  <si>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</si>
  <si>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</si>
  <si>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</si>
  <si>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</si>
  <si>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</si>
  <si>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</si>
  <si>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</si>
  <si>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</si>
  <si>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</si>
  <si>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</si>
  <si>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</si>
  <si>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</si>
  <si>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</si>
  <si>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</si>
  <si>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</si>
  <si>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</si>
  <si>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</si>
  <si>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</si>
  <si>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</si>
  <si>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</si>
  <si>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</si>
  <si>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</si>
  <si>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</si>
  <si>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</si>
  <si>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</si>
  <si>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</si>
  <si>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</si>
  <si>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</si>
  <si>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</si>
  <si>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</si>
  <si>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</si>
  <si>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</si>
  <si>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</si>
  <si>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</si>
  <si>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</si>
  <si>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</si>
  <si>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</si>
  <si>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</si>
  <si>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</si>
  <si>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</si>
  <si>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</si>
  <si>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</si>
  <si>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</si>
  <si>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</si>
  <si>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</si>
  <si>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</si>
  <si>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</si>
  <si>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</si>
  <si>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</si>
  <si>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</si>
  <si>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</si>
  <si>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</si>
  <si>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</si>
  <si>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</si>
  <si>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</si>
  <si>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</si>
  <si>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</si>
  <si>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</si>
  <si>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</si>
  <si>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</si>
  <si>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</si>
  <si>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</si>
  <si>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</si>
  <si>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</si>
  <si>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</si>
  <si>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</si>
  <si>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</si>
  <si>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</si>
  <si>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</si>
  <si>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</si>
  <si>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</si>
  <si>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</si>
  <si>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</si>
  <si>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</si>
  <si>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</si>
  <si>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</si>
  <si>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</si>
  <si>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</si>
  <si>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</si>
  <si>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</si>
  <si>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</si>
  <si>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</si>
  <si>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</si>
  <si>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</si>
  <si>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</si>
  <si>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</si>
  <si>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</si>
  <si>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</si>
  <si>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</si>
  <si>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</si>
  <si>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</si>
  <si>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</si>
  <si>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</si>
  <si>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</si>
  <si>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</si>
  <si>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</si>
  <si>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</si>
  <si>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</si>
  <si>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</si>
  <si>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</si>
  <si>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</si>
  <si>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</si>
  <si>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</si>
  <si>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</si>
  <si>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</si>
  <si>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</si>
  <si>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</si>
  <si>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</si>
  <si>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</si>
  <si>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</si>
  <si>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</si>
  <si>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</si>
  <si>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</si>
  <si>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</si>
  <si>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</si>
  <si>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</si>
  <si>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</si>
  <si>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</si>
  <si>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</si>
  <si>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</si>
  <si>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</si>
  <si>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</si>
  <si>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</si>
  <si>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</si>
  <si>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</si>
  <si>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</si>
  <si>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</si>
  <si>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</si>
  <si>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</si>
  <si>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</si>
  <si>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</si>
  <si>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</si>
  <si>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</si>
  <si>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</si>
  <si>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</si>
  <si>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</si>
  <si>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</si>
  <si>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</si>
  <si>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</si>
  <si>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</si>
  <si>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</si>
  <si>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</si>
  <si>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</si>
  <si>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</si>
  <si>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</si>
  <si>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</si>
  <si>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</si>
  <si>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</si>
  <si>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</si>
  <si>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</si>
  <si>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</si>
  <si>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</si>
  <si>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</si>
  <si>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</si>
  <si>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</si>
  <si>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</si>
  <si>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</si>
  <si>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</si>
  <si>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</si>
  <si>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</si>
  <si>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</si>
  <si>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</si>
  <si>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</si>
  <si>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</si>
  <si>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</si>
  <si>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</si>
  <si>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</si>
  <si>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</si>
  <si>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</si>
  <si>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</si>
  <si>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</si>
  <si>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</si>
  <si>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</si>
  <si>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</si>
  <si>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</si>
  <si>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</si>
  <si>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</si>
  <si>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</si>
  <si>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</si>
  <si>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</si>
  <si>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</si>
  <si>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</si>
  <si>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</si>
  <si>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</si>
  <si>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</si>
  <si>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</si>
  <si>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</si>
  <si>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</si>
  <si>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</si>
  <si>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</si>
  <si>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</si>
  <si>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</si>
  <si>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</si>
  <si>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</si>
  <si>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</si>
  <si>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</si>
  <si>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</si>
  <si>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</si>
  <si>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</si>
  <si>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</si>
  <si>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</si>
  <si>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</si>
  <si>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</si>
  <si>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</si>
  <si>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</si>
  <si>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</si>
  <si>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</si>
  <si>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</si>
  <si>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</si>
  <si>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</si>
  <si>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</si>
  <si>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</si>
  <si>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</si>
  <si>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</si>
  <si>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</si>
  <si>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</si>
  <si>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</si>
  <si>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</si>
  <si>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</si>
  <si>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</si>
  <si>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</si>
  <si>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</si>
  <si>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</si>
  <si>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</si>
  <si>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</si>
  <si>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</si>
  <si>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</si>
  <si>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</si>
  <si>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</si>
  <si>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</si>
  <si>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</si>
  <si>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</si>
  <si>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</si>
  <si>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</si>
  <si>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</si>
  <si>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</si>
  <si>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</si>
  <si>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</si>
  <si>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</si>
  <si>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</si>
  <si>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</si>
  <si>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</si>
  <si>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</si>
  <si>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</si>
  <si>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</si>
  <si>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</si>
  <si>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</si>
  <si>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</si>
  <si>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</si>
  <si>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</si>
  <si>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</si>
  <si>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</si>
  <si>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</si>
  <si>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</si>
  <si>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</si>
  <si>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</si>
  <si>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</si>
  <si>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</si>
  <si>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</si>
  <si>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</si>
  <si>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</si>
  <si>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</si>
  <si>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</si>
  <si>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</si>
  <si>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</si>
  <si>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</si>
  <si>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</si>
  <si>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</si>
  <si>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</si>
  <si>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</si>
  <si>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</si>
  <si>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</si>
  <si>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</si>
  <si>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</si>
  <si>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</si>
  <si>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</si>
  <si>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</si>
  <si>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</si>
  <si>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</si>
  <si>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</si>
  <si>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</si>
  <si>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</si>
  <si>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</si>
  <si>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</si>
  <si>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</si>
  <si>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</si>
  <si>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</si>
  <si>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</si>
  <si>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</si>
  <si>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</si>
  <si>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</si>
  <si>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</si>
  <si>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</si>
  <si>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</si>
  <si>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</si>
  <si>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</si>
  <si>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</si>
  <si>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</si>
  <si>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</si>
  <si>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</si>
  <si>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</si>
  <si>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</si>
  <si>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</si>
  <si>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</si>
  <si>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</si>
  <si>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</si>
  <si>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</si>
  <si>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</si>
  <si>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</si>
  <si>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</si>
  <si>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</si>
  <si>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</si>
  <si>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</si>
  <si>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</si>
  <si>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</si>
  <si>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</si>
  <si>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</si>
  <si>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</si>
  <si>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</si>
  <si>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</si>
  <si>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</si>
  <si>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</si>
  <si>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</si>
  <si>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</si>
  <si>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</si>
  <si>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</si>
  <si>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</si>
  <si>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</si>
  <si>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</si>
  <si>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</si>
  <si>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</si>
  <si>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</si>
  <si>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</si>
  <si>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</si>
  <si>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</si>
  <si>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</si>
  <si>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</si>
  <si>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</si>
  <si>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</si>
  <si>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</si>
  <si>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</si>
  <si>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</si>
  <si>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</si>
  <si>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</si>
  <si>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</si>
  <si>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</si>
  <si>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</si>
  <si>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</si>
  <si>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</si>
  <si>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</si>
  <si>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</si>
  <si>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</si>
  <si>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</si>
  <si>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</si>
  <si>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</si>
  <si>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</si>
  <si>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</si>
  <si>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</si>
  <si>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</si>
  <si>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</si>
  <si>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</si>
  <si>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</si>
  <si>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</si>
  <si>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</si>
  <si>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</si>
  <si>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</si>
  <si>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</si>
  <si>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</si>
  <si>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</si>
  <si>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</si>
  <si>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</si>
  <si>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</si>
  <si>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</si>
  <si>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</si>
  <si>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</si>
  <si>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</si>
  <si>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</si>
  <si>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</si>
  <si>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</si>
  <si>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</si>
  <si>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</si>
  <si>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</si>
  <si>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</si>
  <si>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</si>
  <si>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</si>
  <si>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</si>
  <si>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</si>
  <si>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</si>
  <si>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QNA</t>
  </si>
  <si>
    <t xml:space="preserve"> - </t>
  </si>
  <si>
    <t>RSSH</t>
  </si>
  <si>
    <t>HIV</t>
  </si>
  <si>
    <t>TB</t>
  </si>
  <si>
    <t>Malaria</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</si>
  <si>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</si>
  <si>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</si>
  <si>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</si>
  <si>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t>KGZ</t>
  </si>
  <si>
    <t>2018</t>
  </si>
  <si>
    <t>2019</t>
  </si>
  <si>
    <t>2020</t>
  </si>
  <si>
    <t>2021</t>
  </si>
  <si>
    <t>9,200</t>
  </si>
  <si>
    <t>9,600</t>
  </si>
  <si>
    <t>10,000</t>
  </si>
  <si>
    <t>499</t>
  </si>
  <si>
    <t>446</t>
  </si>
  <si>
    <t>399</t>
  </si>
  <si>
    <t>3,308</t>
  </si>
  <si>
    <t>3,509</t>
  </si>
  <si>
    <t>3,712</t>
  </si>
  <si>
    <t>5,431</t>
  </si>
  <si>
    <t>5,674</t>
  </si>
  <si>
    <t>248</t>
  </si>
  <si>
    <t>267</t>
  </si>
  <si>
    <t>288</t>
  </si>
  <si>
    <t>256</t>
  </si>
  <si>
    <t>281</t>
  </si>
  <si>
    <t>304</t>
  </si>
  <si>
    <t>700</t>
  </si>
  <si>
    <t>228</t>
  </si>
  <si>
    <t>230</t>
  </si>
  <si>
    <t>232</t>
  </si>
  <si>
    <t>&lt;300</t>
  </si>
  <si>
    <t>51</t>
  </si>
  <si>
    <t>50</t>
  </si>
  <si>
    <t>49</t>
  </si>
  <si>
    <t>20</t>
  </si>
  <si>
    <t>17</t>
  </si>
  <si>
    <t>18</t>
  </si>
  <si>
    <t>13</t>
  </si>
  <si>
    <t>10</t>
  </si>
  <si>
    <t>1</t>
  </si>
  <si>
    <t>72%</t>
  </si>
  <si>
    <t>73%</t>
  </si>
  <si>
    <t>75%</t>
  </si>
  <si>
    <t>0.96</t>
  </si>
  <si>
    <t>0.81</t>
  </si>
  <si>
    <t>0.55</t>
  </si>
  <si>
    <t>0.76</t>
  </si>
  <si>
    <t>0.78</t>
  </si>
  <si>
    <t>0.67</t>
  </si>
  <si>
    <t>0.7</t>
  </si>
  <si>
    <t>0.73</t>
  </si>
  <si>
    <t>4,100</t>
  </si>
  <si>
    <t>4,400</t>
  </si>
  <si>
    <t>5,000</t>
  </si>
  <si>
    <t>426</t>
  </si>
  <si>
    <t>321</t>
  </si>
  <si>
    <t>198</t>
  </si>
  <si>
    <t>1,683</t>
  </si>
  <si>
    <t>1,901</t>
  </si>
  <si>
    <t>2,226</t>
  </si>
  <si>
    <t>1,949</t>
  </si>
  <si>
    <t>2,221</t>
  </si>
  <si>
    <t>2,620</t>
  </si>
  <si>
    <t>44%</t>
  </si>
  <si>
    <t>46%</t>
  </si>
  <si>
    <t>50%</t>
  </si>
  <si>
    <t>0.85</t>
  </si>
  <si>
    <t>0.72</t>
  </si>
  <si>
    <t>0.5</t>
  </si>
  <si>
    <t>0.51</t>
  </si>
  <si>
    <t>0.54</t>
  </si>
  <si>
    <t>0.6</t>
  </si>
  <si>
    <t>0.36</t>
  </si>
  <si>
    <t>0.39</t>
  </si>
  <si>
    <t>0.44</t>
  </si>
  <si>
    <t>36%</t>
  </si>
  <si>
    <t>41%</t>
  </si>
  <si>
    <t>45%</t>
  </si>
  <si>
    <t>0.66</t>
  </si>
  <si>
    <t>0.42</t>
  </si>
  <si>
    <t>0.49</t>
  </si>
  <si>
    <t>0.28</t>
  </si>
  <si>
    <t>0.35</t>
  </si>
  <si>
    <t>0.47</t>
  </si>
  <si>
    <t>0.61</t>
  </si>
  <si>
    <t>0.8</t>
  </si>
  <si>
    <t>15</t>
  </si>
  <si>
    <t>9.8</t>
  </si>
  <si>
    <t>7,200</t>
  </si>
  <si>
    <t>7,000</t>
  </si>
  <si>
    <t>6,900</t>
  </si>
  <si>
    <t>8,500</t>
  </si>
  <si>
    <t>3,644</t>
  </si>
  <si>
    <t>4,865</t>
  </si>
  <si>
    <t>7,784</t>
  </si>
  <si>
    <t>724</t>
  </si>
  <si>
    <t>300</t>
  </si>
  <si>
    <t>500</t>
  </si>
  <si>
    <t>5.7</t>
  </si>
  <si>
    <t>4.7</t>
  </si>
  <si>
    <t>4.6</t>
  </si>
  <si>
    <t>8.4</t>
  </si>
  <si>
    <t>61%</t>
  </si>
  <si>
    <t>63%</t>
  </si>
  <si>
    <t>53%</t>
  </si>
  <si>
    <t>52</t>
  </si>
  <si>
    <t>62</t>
  </si>
  <si>
    <t>6,338</t>
  </si>
  <si>
    <t>6,138</t>
  </si>
  <si>
    <t>4,241</t>
  </si>
  <si>
    <t>4,596</t>
  </si>
  <si>
    <t>88%</t>
  </si>
  <si>
    <t>54%</t>
  </si>
  <si>
    <t>90</t>
  </si>
  <si>
    <t>93</t>
  </si>
  <si>
    <t>92</t>
  </si>
  <si>
    <t>94</t>
  </si>
  <si>
    <t>95</t>
  </si>
  <si>
    <t>1,685</t>
  </si>
  <si>
    <t>1,359</t>
  </si>
  <si>
    <t>1,246</t>
  </si>
  <si>
    <t>1,173</t>
  </si>
  <si>
    <t>44</t>
  </si>
  <si>
    <t>57</t>
  </si>
  <si>
    <t>43</t>
  </si>
  <si>
    <t>61</t>
  </si>
  <si>
    <t>1,202</t>
  </si>
  <si>
    <t>1,116</t>
  </si>
  <si>
    <t>5,771</t>
  </si>
  <si>
    <t>5,810</t>
  </si>
  <si>
    <t>4,007</t>
  </si>
  <si>
    <t>4,394</t>
  </si>
  <si>
    <t>91%</t>
  </si>
  <si>
    <t>95%</t>
  </si>
  <si>
    <t>94%</t>
  </si>
  <si>
    <t>95.6%</t>
  </si>
  <si>
    <t>187</t>
  </si>
  <si>
    <t>131</t>
  </si>
  <si>
    <t>126</t>
  </si>
  <si>
    <t>132</t>
  </si>
  <si>
    <t>88</t>
  </si>
  <si>
    <t>77</t>
  </si>
  <si>
    <t>71%</t>
  </si>
  <si>
    <t>67%</t>
  </si>
  <si>
    <t>221</t>
  </si>
  <si>
    <t>148</t>
  </si>
  <si>
    <t>73</t>
  </si>
  <si>
    <t>10224.2%</t>
  </si>
  <si>
    <t>8521.3%</t>
  </si>
  <si>
    <t>0.82</t>
  </si>
  <si>
    <t>80</t>
  </si>
  <si>
    <t>82</t>
  </si>
  <si>
    <t>924</t>
  </si>
  <si>
    <t>3,910</t>
  </si>
  <si>
    <t>4,575</t>
  </si>
  <si>
    <t>2,495</t>
  </si>
  <si>
    <t>574</t>
  </si>
  <si>
    <t>479</t>
  </si>
  <si>
    <t>307</t>
  </si>
  <si>
    <t>4,854,325</t>
  </si>
  <si>
    <t>4,932,441</t>
  </si>
  <si>
    <t>5,011,401</t>
  </si>
  <si>
    <t>5,091,639</t>
  </si>
  <si>
    <t>0</t>
  </si>
  <si>
    <t>0.00</t>
  </si>
  <si>
    <t>7,709</t>
  </si>
  <si>
    <t>46,384</t>
  </si>
  <si>
    <t>18,717</t>
  </si>
  <si>
    <t>100%</t>
  </si>
  <si>
    <t>0%</t>
  </si>
  <si>
    <t>value.1</t>
  </si>
  <si>
    <t>year.1</t>
  </si>
  <si>
    <t>value.2</t>
  </si>
  <si>
    <t>year.2</t>
  </si>
  <si>
    <t>value.3</t>
  </si>
  <si>
    <t>year.3</t>
  </si>
  <si>
    <t>6,070</t>
  </si>
  <si>
    <t>2017</t>
  </si>
  <si>
    <t>6,172</t>
  </si>
  <si>
    <t>6,275</t>
  </si>
  <si>
    <t>2010</t>
  </si>
  <si>
    <t>2015</t>
  </si>
  <si>
    <t>27</t>
  </si>
  <si>
    <t>26</t>
  </si>
  <si>
    <t>3.3</t>
  </si>
  <si>
    <t>3</t>
  </si>
  <si>
    <t>21</t>
  </si>
  <si>
    <t>175</t>
  </si>
  <si>
    <t>2014</t>
  </si>
  <si>
    <t>167</t>
  </si>
  <si>
    <t>162</t>
  </si>
  <si>
    <t>2016</t>
  </si>
  <si>
    <t>5.2</t>
  </si>
  <si>
    <t>5.3</t>
  </si>
  <si>
    <t>35</t>
  </si>
  <si>
    <t>32,629</t>
  </si>
  <si>
    <t>35,256</t>
  </si>
  <si>
    <t>1,240</t>
  </si>
  <si>
    <t>1,180</t>
  </si>
  <si>
    <t>1,374</t>
  </si>
  <si>
    <t>1,183</t>
  </si>
  <si>
    <t>1,276</t>
  </si>
  <si>
    <t>32</t>
  </si>
  <si>
    <t>31</t>
  </si>
  <si>
    <t>34</t>
  </si>
  <si>
    <t>68</t>
  </si>
  <si>
    <t>0.37</t>
  </si>
  <si>
    <t>2013</t>
  </si>
  <si>
    <t>2012</t>
  </si>
  <si>
    <t>2011</t>
  </si>
  <si>
    <t>70</t>
  </si>
  <si>
    <t>32,815</t>
  </si>
  <si>
    <t>28,528</t>
  </si>
  <si>
    <t>27,826</t>
  </si>
  <si>
    <t>66</t>
  </si>
  <si>
    <t>29</t>
  </si>
  <si>
    <t>36</t>
  </si>
  <si>
    <t>6.3</t>
  </si>
  <si>
    <t>7.3</t>
  </si>
  <si>
    <t>7.1</t>
  </si>
  <si>
    <t>69</t>
  </si>
  <si>
    <t>41</t>
  </si>
  <si>
    <t>2.3</t>
  </si>
  <si>
    <t>2.4</t>
  </si>
  <si>
    <t>38</t>
  </si>
  <si>
    <t>48</t>
  </si>
  <si>
    <t>56</t>
  </si>
  <si>
    <t>47</t>
  </si>
  <si>
    <t>46</t>
  </si>
  <si>
    <t>42</t>
  </si>
  <si>
    <t>54</t>
  </si>
  <si>
    <t>5.6</t>
  </si>
  <si>
    <t>4.9</t>
  </si>
  <si>
    <t>259</t>
  </si>
  <si>
    <t>178</t>
  </si>
  <si>
    <t>573</t>
  </si>
  <si>
    <t>531</t>
  </si>
  <si>
    <t>588</t>
  </si>
  <si>
    <t>0.02</t>
  </si>
  <si>
    <t>0.03</t>
  </si>
  <si>
    <t>898</t>
  </si>
  <si>
    <t>729</t>
  </si>
  <si>
    <t>434</t>
  </si>
  <si>
    <t>71</t>
  </si>
  <si>
    <t>9.2</t>
  </si>
  <si>
    <t>Republican AIDS Center data</t>
  </si>
  <si>
    <t>6,500</t>
  </si>
  <si>
    <t>State Penitentiary Service data</t>
  </si>
  <si>
    <t>10.8%</t>
  </si>
  <si>
    <t>IBBS, 2021 (NB: Bishkek city only)</t>
  </si>
  <si>
    <t>16.2%</t>
  </si>
  <si>
    <t>IBBS,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</si>
</sst>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dd/yyyy"/>
    <numFmt numFmtId="165" formatCode="_(\ #,##0.00_);_(\ \(#,##0.00\);_(\ &quot;-&quot;??_);_(@_)"/>
    <numFmt numFmtId="166" formatCode="0.0"/>
    <numFmt numFmtId="167" formatCode="0.000"/>
    <numFmt numFmtId="169" formatCode="_(\ #,##0.0_);_(\ \(#,##0.0\);_(\ &quot;-&quot;??_);_(@_)"/>
    <numFmt numFmtId="170" formatCode="_(* #,##0_);_(* \(#,##0\);_(* &quot;-&quot;??_);_(@_)"/>
  </numFmts>
  <fonts count="41"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font>
    <font>
      <u/>
      <sz val="11"/>
      <color theme="10"/>
      <name val="Calibri"/>
      <family val="2"/>
      <scheme val="minor"/>
    </font>
    <font>
      <b/>
      <sz val="11"/>
      <color theme="0"/>
      <name val="Calibri"/>
      <family val="2"/>
      <scheme val="minor"/>
    </font>
    <font>
      <sz val="11"/>
      <color rgb="FF000000"/>
      <name val="Calibri"/>
      <family val="2"/>
      <scheme val="minor"/>
    </font>
    <font>
      <b/>
      <sz val="11"/>
      <color theme="1"/>
      <name val="Calibri"/>
      <family val="2"/>
    </font>
    <font>
      <sz val="11"/>
      <color rgb="FF9C0006"/>
      <name val="Calibri"/>
      <family val="2"/>
      <scheme val="minor"/>
    </font>
    <font>
      <b/>
      <sz val="11"/>
      <color rgb="FFFF0000"/>
      <name val="Calibri"/>
      <family val="2"/>
      <scheme val="minor"/>
    </font>
    <font>
      <b/>
      <sz val="10"/>
      <color theme="1"/>
      <name val="Arial"/>
      <family val="2"/>
    </font>
    <font>
      <sz val="10"/>
      <color theme="1"/>
      <name val="Calibri"/>
      <family val="2"/>
      <scheme val="minor"/>
    </font>
    <font>
      <sz val="11"/>
      <color rgb="FFFF0000"/>
      <name val="Calibri"/>
      <family val="2"/>
      <scheme val="minor"/>
    </font>
    <font>
      <i/>
      <sz val="11"/>
      <color theme="1"/>
      <name val="Calibri"/>
      <family val="2"/>
    </font>
    <font>
      <i/>
      <u/>
      <sz val="11"/>
      <color theme="10"/>
      <name val="Calibri"/>
      <family val="2"/>
      <scheme val="minor"/>
    </font>
    <font>
      <i/>
      <sz val="11"/>
      <color theme="1"/>
      <name val="Calibri"/>
      <family val="2"/>
      <scheme val="minor"/>
    </font>
    <font>
      <sz val="9"/>
      <color theme="1"/>
      <name val="Arial Narrow"/>
      <family val="2"/>
    </font>
    <font>
      <sz val="11"/>
      <color theme="1"/>
      <name val="Calibri"/>
      <family val="2"/>
      <scheme val="minor"/>
    </font>
    <font>
      <sz val="9"/>
      <color theme="1"/>
      <name val="Arial"/>
      <family val="2"/>
    </font>
    <font>
      <sz val="11"/>
      <color rgb="FF1F4E79"/>
      <name val="Arial"/>
      <family val="2"/>
    </font>
    <font>
      <b/>
      <sz val="11"/>
      <color rgb="FF1F4E79"/>
      <name val="Arial"/>
      <family val="2"/>
    </font>
    <font>
      <sz val="9"/>
      <color rgb="FF000000"/>
      <name val="Arial"/>
      <family val="2"/>
    </font>
    <font>
      <b/>
      <sz val="9"/>
      <color theme="0"/>
      <name val="Calibri"/>
      <family val="2"/>
      <scheme val="minor"/>
    </font>
    <font>
      <sz val="10"/>
      <color rgb="FF000000"/>
      <name val="Arial"/>
      <family val="2"/>
    </font>
    <font>
      <b/>
      <i/>
      <sz val="11"/>
      <color theme="1"/>
      <name val="Calibri"/>
      <family val="2"/>
      <scheme val="minor"/>
    </font>
    <font>
      <u/>
      <sz val="11"/>
      <color theme="1"/>
      <name val="Calibri"/>
      <family val="2"/>
      <scheme val="minor"/>
    </font>
    <font>
      <b/>
      <i/>
      <sz val="11"/>
      <color theme="1"/>
      <name val="Calibri"/>
      <family val="2"/>
    </font>
    <font>
      <b/>
      <sz val="11"/>
      <color theme="1"/>
      <name val="Calibri (Hoofdtekst)"/>
    </font>
    <font>
      <b/>
      <i/>
      <sz val="11"/>
      <color theme="0"/>
      <name val="Calibri"/>
      <family val="2"/>
      <scheme val="minor"/>
    </font>
    <font>
      <b/>
      <i/>
      <sz val="9"/>
      <color theme="0"/>
      <name val="Calibri"/>
      <family val="2"/>
      <scheme val="minor"/>
    </font>
    <font>
      <sz val="11"/>
      <color theme="0"/>
      <name val="Calibri"/>
      <family val="2"/>
      <scheme val="minor"/>
    </font>
    <font>
      <b/>
      <sz val="11"/>
      <name val="Calibri"/>
      <family val="2"/>
      <scheme val="minor"/>
    </font>
    <font>
      <sz val="9"/>
      <color theme="0"/>
      <name val="Calibri"/>
      <family val="2"/>
      <scheme val="minor"/>
    </font>
    <font>
      <sz val="11"/>
      <name val="Calibri"/>
      <family val="2"/>
      <scheme val="minor"/>
    </font>
    <font>
      <sz val="9"/>
      <name val="Arial"/>
      <family val="2"/>
    </font>
    <font>
      <sz val="11"/>
      <name val="Calibri"/>
      <family val="2"/>
    </font>
    <font>
      <i/>
      <sz val="11"/>
      <name val="Calibri"/>
      <family val="2"/>
    </font>
    <font>
      <b/>
      <sz val="11"/>
      <name val="Calibri"/>
      <family val="2"/>
    </font>
    <font>
      <b/>
      <sz val="10"/>
      <color rgb="FF000000"/>
      <name val="Arial"/>
      <family val="2"/>
    </font>
    <font>
      <b/>
      <i/>
      <sz val="11"/>
      <name val="Calibri"/>
      <family val="2"/>
      <scheme val="minor"/>
    </font>
    <font>
      <i/>
      <sz val="11"/>
      <name val="Calibri"/>
      <family val="2"/>
      <scheme val="minor"/>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291">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applyAlignment="1">
      <alignment horizontal="left"/>
    </xf>
    <xf numFmtId="0" fontId="2" fillId="2" borderId="0" xfId="0" applyFont="1" applyFill="1"/>
    <xf numFmtId="164" fontId="2" fillId="2" borderId="0" xfId="0" applyNumberFormat="1" applyFont="1" applyFill="1" applyAlignment="1">
      <alignment horizontal="center"/>
    </xf>
    <xf numFmtId="0" fontId="2" fillId="3" borderId="0" xfId="0" applyFont="1" applyFill="1"/>
    <xf numFmtId="0" fontId="3" fillId="4" borderId="0" xfId="0" applyFont="1" applyFill="1"/>
    <xf numFmtId="0" fontId="4" fillId="0" borderId="1" xfId="0" applyFont="1" applyBorder="1" applyAlignment="1">
      <alignment horizontal="fill"/>
    </xf>
    <xf numFmtId="0" fontId="1" fillId="5" borderId="0" xfId="0" applyFont="1" applyFill="1" applyAlignment="1">
      <alignment horizontal="center"/>
    </xf>
    <xf numFmtId="0" fontId="5" fillId="5" borderId="0" xfId="0" applyFont="1" applyFill="1" applyAlignment="1">
      <alignment horizontal="center"/>
    </xf>
    <xf numFmtId="165" fontId="2" fillId="0" borderId="2" xfId="0" applyNumberFormat="1" applyFont="1" applyBorder="1" applyAlignment="1">
      <alignment horizontal="center"/>
    </xf>
    <xf numFmtId="0" fontId="2" fillId="0" borderId="3" xfId="0" applyFont="1" applyBorder="1" applyAlignment="1">
      <alignment wrapText="1"/>
    </xf>
    <xf numFmtId="0" fontId="4" fillId="0" borderId="3" xfId="0" applyFont="1" applyBorder="1" applyAlignment="1">
      <alignment wrapText="1"/>
    </xf>
    <xf numFmtId="3" fontId="2" fillId="0" borderId="2" xfId="0" applyNumberFormat="1" applyFont="1" applyBorder="1" applyAlignment="1">
      <alignment horizontal="center"/>
    </xf>
    <xf numFmtId="166" fontId="2" fillId="0" borderId="2" xfId="0" applyNumberFormat="1" applyFont="1" applyBorder="1" applyAlignment="1">
      <alignment horizontal="center"/>
    </xf>
    <xf numFmtId="167" fontId="2" fillId="0" borderId="4" xfId="0" applyNumberFormat="1" applyFont="1" applyBorder="1" applyAlignment="1">
      <alignment horizontal="center"/>
    </xf>
    <xf numFmtId="2" fontId="2" fillId="0" borderId="2" xfId="0" applyNumberFormat="1" applyFont="1" applyBorder="1" applyAlignment="1">
      <alignment horizontal="center"/>
    </xf>
    <xf numFmtId="9" fontId="2" fillId="0" borderId="2" xfId="0" applyNumberFormat="1" applyFont="1" applyBorder="1" applyAlignment="1">
      <alignment horizontal="center"/>
    </xf>
    <xf numFmtId="0" fontId="6" fillId="0" borderId="2" xfId="0" applyFont="1" applyBorder="1"/>
    <xf numFmtId="0" fontId="7" fillId="6" borderId="3" xfId="0" applyFont="1" applyFill="1" applyBorder="1" applyAlignment="1">
      <alignment horizontal="center" vertical="center"/>
    </xf>
    <xf numFmtId="2" fontId="2" fillId="0" borderId="5" xfId="0" applyNumberFormat="1" applyFont="1" applyBorder="1" applyAlignment="1">
      <alignment horizontal="center"/>
    </xf>
    <xf numFmtId="165" fontId="2" fillId="0" borderId="1" xfId="0" applyNumberFormat="1" applyFont="1" applyBorder="1" applyAlignment="1">
      <alignment horizontal="center"/>
    </xf>
    <xf numFmtId="165" fontId="2" fillId="0" borderId="4" xfId="0" applyNumberFormat="1" applyFont="1" applyBorder="1" applyAlignment="1">
      <alignment horizontal="center"/>
    </xf>
    <xf numFmtId="165" fontId="2" fillId="0" borderId="6" xfId="0" applyNumberFormat="1" applyFont="1" applyBorder="1" applyAlignment="1">
      <alignment horizontal="center"/>
    </xf>
    <xf numFmtId="165" fontId="2" fillId="0" borderId="7" xfId="0" applyNumberFormat="1" applyFont="1" applyBorder="1" applyAlignment="1">
      <alignment horizontal="center"/>
    </xf>
    <xf numFmtId="165" fontId="2" fillId="0" borderId="8" xfId="0" applyNumberFormat="1" applyFont="1" applyBorder="1" applyAlignment="1">
      <alignment horizontal="center"/>
    </xf>
    <xf numFmtId="165" fontId="2" fillId="0" borderId="9" xfId="0" applyNumberFormat="1" applyFont="1" applyBorder="1" applyAlignment="1">
      <alignment horizontal="center"/>
    </xf>
    <xf numFmtId="166" fontId="2" fillId="0" borderId="9" xfId="0" applyNumberFormat="1" applyFont="1" applyBorder="1" applyAlignment="1">
      <alignment horizont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0" borderId="2" xfId="0" applyFont="1" applyBorder="1" applyAlignment="1">
      <alignment vertical="center" wrapText="1"/>
    </xf>
    <xf numFmtId="0" fontId="8" fillId="7" borderId="2" xfId="0" applyFont="1" applyFill="1" applyBorder="1" applyAlignment="1">
      <alignment wrapText="1"/>
    </xf>
    <xf numFmtId="49" fontId="4" fillId="0" borderId="12" xfId="0" applyNumberFormat="1" applyFont="1" applyBorder="1" applyAlignment="1">
      <alignment horizontal="fill"/>
    </xf>
    <xf numFmtId="0" fontId="1" fillId="8" borderId="13" xfId="0" applyFont="1" applyFill="1" applyBorder="1" applyAlignment="1">
      <alignment horizontal="center" vertical="center"/>
    </xf>
    <xf numFmtId="0" fontId="2" fillId="0" borderId="2" xfId="0" applyFont="1" applyBorder="1" applyAlignment="1">
      <alignment horizontal="left" vertical="top" wrapText="1"/>
    </xf>
    <xf numFmtId="0" fontId="2" fillId="0" borderId="0" xfId="0" applyFont="1"/>
    <xf numFmtId="0" fontId="7" fillId="6" borderId="13" xfId="0" applyFont="1" applyFill="1" applyBorder="1" applyAlignment="1">
      <alignment vertical="center" wrapText="1"/>
    </xf>
    <xf numFmtId="0" fontId="7" fillId="6" borderId="3" xfId="0" applyFont="1" applyFill="1" applyBorder="1" applyAlignment="1">
      <alignment vertical="center" wrapText="1"/>
    </xf>
    <xf numFmtId="49" fontId="4" fillId="0" borderId="14" xfId="0" applyNumberFormat="1" applyFont="1" applyBorder="1" applyAlignment="1">
      <alignment horizontal="fill"/>
    </xf>
    <xf numFmtId="0" fontId="7" fillId="6" borderId="13"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5"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2" fillId="4" borderId="2" xfId="0" applyFont="1" applyFill="1" applyBorder="1" applyAlignment="1">
      <alignment wrapText="1"/>
    </xf>
    <xf numFmtId="0" fontId="8" fillId="7" borderId="0" xfId="0" applyFont="1" applyFill="1"/>
    <xf numFmtId="164" fontId="2" fillId="0" borderId="2" xfId="0" applyNumberFormat="1" applyFont="1" applyBorder="1" applyAlignment="1">
      <alignment horizontal="center"/>
    </xf>
    <xf numFmtId="0" fontId="1" fillId="8" borderId="13" xfId="0" applyFont="1" applyFill="1" applyBorder="1" applyAlignment="1">
      <alignment vertical="center"/>
    </xf>
    <xf numFmtId="0" fontId="1" fillId="8" borderId="5" xfId="0" applyFont="1" applyFill="1" applyBorder="1" applyAlignment="1">
      <alignment vertical="center"/>
    </xf>
    <xf numFmtId="0" fontId="2" fillId="0" borderId="2" xfId="0" applyFont="1" applyBorder="1" applyAlignment="1">
      <alignment horizontal="center"/>
    </xf>
    <xf numFmtId="169" fontId="2" fillId="0" borderId="2" xfId="0" applyNumberFormat="1" applyFont="1" applyBorder="1" applyAlignment="1">
      <alignment horizontal="center"/>
    </xf>
    <xf numFmtId="0" fontId="2" fillId="0" borderId="9" xfId="0" applyFont="1" applyBorder="1" applyAlignment="1">
      <alignment wrapText="1"/>
    </xf>
    <xf numFmtId="166" fontId="2" fillId="0" borderId="2" xfId="0" applyNumberFormat="1" applyFont="1" applyBorder="1" applyAlignment="1">
      <alignment horizontal="center" vertical="center"/>
    </xf>
    <xf numFmtId="0" fontId="2" fillId="0" borderId="1" xfId="0" applyFont="1" applyBorder="1" applyAlignment="1">
      <alignment horizontal="center"/>
    </xf>
    <xf numFmtId="0" fontId="4" fillId="0" borderId="5" xfId="0" applyFont="1" applyBorder="1" applyAlignment="1">
      <alignment horizontal="fill"/>
    </xf>
    <xf numFmtId="167" fontId="2" fillId="0" borderId="2" xfId="0" applyNumberFormat="1" applyFont="1" applyBorder="1" applyAlignment="1">
      <alignment horizontal="center"/>
    </xf>
    <xf numFmtId="3" fontId="2" fillId="0" borderId="1" xfId="0" applyNumberFormat="1" applyFont="1" applyBorder="1" applyAlignment="1">
      <alignment horizontal="center"/>
    </xf>
    <xf numFmtId="166" fontId="2" fillId="0" borderId="1" xfId="0" applyNumberFormat="1" applyFont="1" applyBorder="1" applyAlignment="1">
      <alignment horizontal="center"/>
    </xf>
    <xf numFmtId="2" fontId="2" fillId="0" borderId="1" xfId="0" applyNumberFormat="1" applyFont="1" applyBorder="1" applyAlignment="1">
      <alignment horizontal="center"/>
    </xf>
    <xf numFmtId="9" fontId="2" fillId="0" borderId="1" xfId="0" applyNumberFormat="1" applyFont="1" applyBorder="1" applyAlignment="1">
      <alignment horizontal="center"/>
    </xf>
    <xf numFmtId="0" fontId="4" fillId="0" borderId="3" xfId="0" applyFont="1" applyBorder="1" applyAlignment="1">
      <alignment horizontal="fill"/>
    </xf>
    <xf numFmtId="167" fontId="2" fillId="0" borderId="1" xfId="0" applyNumberFormat="1" applyFont="1" applyBorder="1" applyAlignment="1">
      <alignment horizontal="center"/>
    </xf>
    <xf numFmtId="0" fontId="5" fillId="5" borderId="2" xfId="0" applyFont="1" applyFill="1" applyBorder="1" applyAlignment="1">
      <alignment horizontal="center" vertical="center"/>
    </xf>
    <xf numFmtId="0" fontId="4" fillId="0" borderId="13" xfId="0" applyFont="1" applyBorder="1" applyAlignment="1">
      <alignment horizontal="fill"/>
    </xf>
    <xf numFmtId="0" fontId="2" fillId="0" borderId="1" xfId="0" applyFont="1" applyBorder="1" applyAlignment="1">
      <alignment horizontal="fill"/>
    </xf>
    <xf numFmtId="0" fontId="2" fillId="0" borderId="2" xfId="0" applyFont="1" applyBorder="1" applyAlignment="1">
      <alignment wrapText="1"/>
    </xf>
    <xf numFmtId="0" fontId="1" fillId="9" borderId="9" xfId="0" applyFont="1" applyFill="1" applyBorder="1"/>
    <xf numFmtId="0" fontId="9" fillId="9" borderId="2" xfId="0" applyFont="1" applyFill="1" applyBorder="1"/>
    <xf numFmtId="0" fontId="2" fillId="9" borderId="5" xfId="0" applyFont="1" applyFill="1" applyBorder="1"/>
    <xf numFmtId="0" fontId="4" fillId="0" borderId="0" xfId="0" applyFont="1" applyAlignment="1">
      <alignment horizontal="fill"/>
    </xf>
    <xf numFmtId="0" fontId="2" fillId="0" borderId="4" xfId="0" applyFont="1" applyBorder="1" applyAlignment="1">
      <alignment wrapText="1"/>
    </xf>
    <xf numFmtId="0" fontId="2" fillId="0" borderId="2" xfId="0" applyFont="1" applyBorder="1" applyAlignment="1">
      <alignment vertical="top" wrapText="1"/>
    </xf>
    <xf numFmtId="0" fontId="4" fillId="0" borderId="2" xfId="0" applyFont="1" applyBorder="1" applyAlignment="1">
      <alignment horizontal="fill"/>
    </xf>
    <xf numFmtId="0" fontId="2" fillId="0" borderId="1" xfId="0" applyFont="1" applyBorder="1" applyAlignment="1">
      <alignment wrapText="1"/>
    </xf>
    <xf numFmtId="0" fontId="2" fillId="9" borderId="2" xfId="0" applyFont="1" applyFill="1" applyBorder="1"/>
    <xf numFmtId="0" fontId="1"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3" fillId="0" borderId="0" xfId="0" applyFont="1"/>
    <xf numFmtId="0" fontId="2" fillId="4" borderId="0" xfId="0" applyFont="1" applyFill="1"/>
    <xf numFmtId="0" fontId="5" fillId="5" borderId="0" xfId="0" applyFont="1" applyFill="1" applyAlignment="1">
      <alignment horizontal="center" vertical="center" wrapText="1"/>
    </xf>
    <xf numFmtId="164" fontId="2" fillId="0" borderId="2" xfId="0" applyNumberFormat="1" applyFont="1" applyBorder="1" applyAlignment="1" applyProtection="1">
      <alignment horizontal="center"/>
      <protection locked="0"/>
    </xf>
    <xf numFmtId="0" fontId="2"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2"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2" fillId="0" borderId="2" xfId="0" applyNumberFormat="1" applyFont="1" applyBorder="1" applyAlignment="1" applyProtection="1">
      <alignment horizontal="center"/>
      <protection locked="0"/>
    </xf>
    <xf numFmtId="43" fontId="2" fillId="0" borderId="1" xfId="0" applyNumberFormat="1" applyFont="1" applyBorder="1" applyAlignment="1" applyProtection="1">
      <alignment horizontal="center"/>
      <protection locked="0"/>
    </xf>
    <xf numFmtId="43" fontId="2" fillId="0" borderId="8" xfId="0" applyNumberFormat="1" applyFont="1" applyBorder="1" applyAlignment="1" applyProtection="1">
      <alignment horizontal="center"/>
      <protection locked="0"/>
    </xf>
    <xf numFmtId="0" fontId="2" fillId="0" borderId="13"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6" borderId="13" xfId="0" applyFont="1" applyFill="1" applyBorder="1" applyAlignment="1">
      <alignment vertical="top" wrapText="1"/>
    </xf>
    <xf numFmtId="0" fontId="2" fillId="6" borderId="3" xfId="0" applyFont="1" applyFill="1" applyBorder="1" applyAlignment="1">
      <alignment vertical="top" wrapText="1"/>
    </xf>
    <xf numFmtId="0" fontId="2" fillId="6" borderId="5" xfId="0" applyFont="1" applyFill="1" applyBorder="1" applyAlignment="1">
      <alignment vertical="top" wrapText="1"/>
    </xf>
    <xf numFmtId="0" fontId="3" fillId="0" borderId="2" xfId="0" applyFont="1" applyBorder="1" applyAlignment="1">
      <alignment horizontal="center"/>
    </xf>
    <xf numFmtId="0" fontId="3" fillId="6" borderId="2" xfId="0" applyFont="1" applyFill="1" applyBorder="1" applyAlignment="1">
      <alignment wrapText="1"/>
    </xf>
    <xf numFmtId="0" fontId="3" fillId="0" borderId="2" xfId="0" applyFont="1" applyBorder="1"/>
    <xf numFmtId="0" fontId="5" fillId="11" borderId="11" xfId="0" applyFont="1" applyFill="1" applyBorder="1" applyAlignment="1">
      <alignment horizontal="center" vertical="top" wrapText="1"/>
    </xf>
    <xf numFmtId="0" fontId="2" fillId="6" borderId="2" xfId="0" applyFont="1" applyFill="1" applyBorder="1" applyAlignment="1">
      <alignment wrapText="1"/>
    </xf>
    <xf numFmtId="0" fontId="2"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70" fontId="4" fillId="0" borderId="2" xfId="0" applyNumberFormat="1" applyFont="1" applyBorder="1" applyAlignment="1">
      <alignment horizontal="center"/>
    </xf>
    <xf numFmtId="0" fontId="2" fillId="0" borderId="2" xfId="0" applyFont="1" applyBorder="1" applyAlignment="1">
      <alignment horizontal="left" wrapText="1"/>
    </xf>
    <xf numFmtId="0" fontId="13"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2" fillId="6" borderId="2" xfId="0" applyFont="1" applyFill="1" applyBorder="1" applyAlignment="1">
      <alignment horizontal="left" wrapText="1"/>
    </xf>
    <xf numFmtId="0" fontId="13" fillId="9" borderId="2" xfId="0" applyFont="1" applyFill="1" applyBorder="1"/>
    <xf numFmtId="0" fontId="3" fillId="0" borderId="0" xfId="0" applyFont="1" applyAlignment="1">
      <alignment wrapText="1"/>
    </xf>
    <xf numFmtId="0" fontId="1" fillId="8" borderId="13" xfId="0" applyFont="1" applyFill="1" applyBorder="1" applyAlignment="1">
      <alignment horizontal="center" vertical="center" wrapText="1"/>
    </xf>
    <xf numFmtId="0" fontId="2" fillId="0" borderId="2" xfId="0" applyFont="1" applyBorder="1" applyAlignment="1" applyProtection="1">
      <alignment horizontal="center"/>
      <protection locked="0"/>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2" fillId="0" borderId="2" xfId="0" applyFont="1" applyBorder="1" applyAlignment="1" applyProtection="1">
      <alignment horizontal="center" wrapText="1"/>
      <protection locked="0"/>
    </xf>
    <xf numFmtId="0" fontId="1"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3" fillId="0" borderId="0" xfId="0" applyFont="1" applyAlignment="1">
      <alignment vertical="center"/>
    </xf>
    <xf numFmtId="0" fontId="1" fillId="0" borderId="0" xfId="0" applyFont="1" applyAlignment="1">
      <alignment horizontal="center"/>
    </xf>
    <xf numFmtId="0" fontId="19" fillId="0" borderId="0" xfId="0" applyFont="1" applyAlignment="1">
      <alignment vertical="center"/>
    </xf>
    <xf numFmtId="0" fontId="20" fillId="0" borderId="0" xfId="0" applyFont="1" applyAlignment="1">
      <alignment vertical="center"/>
    </xf>
    <xf numFmtId="0" fontId="2" fillId="0" borderId="0" xfId="0" applyFont="1" applyAlignment="1">
      <alignment vertical="center"/>
    </xf>
    <xf numFmtId="0" fontId="1"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 fillId="0" borderId="9"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1" fillId="12" borderId="18" xfId="0" applyFont="1" applyFill="1" applyBorder="1" applyAlignment="1">
      <alignment horizontal="left" vertical="center"/>
    </xf>
    <xf numFmtId="0" fontId="2" fillId="0" borderId="1" xfId="0" applyFont="1" applyBorder="1" applyAlignment="1">
      <alignment horizontal="left" wrapText="1"/>
    </xf>
    <xf numFmtId="0" fontId="13" fillId="0" borderId="1" xfId="0" applyFont="1" applyBorder="1" applyAlignment="1">
      <alignment horizontal="left" wrapText="1"/>
    </xf>
    <xf numFmtId="0" fontId="2" fillId="0" borderId="2" xfId="0" applyFont="1" applyBorder="1" applyAlignment="1">
      <alignment horizontal="left" vertical="center" wrapText="1"/>
    </xf>
    <xf numFmtId="0" fontId="17" fillId="0" borderId="2" xfId="0" applyFont="1" applyBorder="1"/>
    <xf numFmtId="0" fontId="3" fillId="0" borderId="2" xfId="0" applyFont="1" applyBorder="1" applyAlignment="1">
      <alignment wrapText="1"/>
    </xf>
    <xf numFmtId="0" fontId="2" fillId="0" borderId="2" xfId="0" applyFont="1" applyBorder="1" applyAlignment="1">
      <alignment horizontal="center" vertical="center"/>
    </xf>
    <xf numFmtId="0" fontId="4" fillId="0" borderId="2" xfId="0" applyFont="1" applyBorder="1"/>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3" xfId="0" applyFont="1" applyFill="1" applyBorder="1" applyAlignment="1">
      <alignment horizontal="center" vertical="center"/>
    </xf>
    <xf numFmtId="170" fontId="2" fillId="9" borderId="2" xfId="0" applyNumberFormat="1" applyFont="1" applyFill="1" applyBorder="1" applyAlignment="1">
      <alignment vertical="top"/>
    </xf>
    <xf numFmtId="0" fontId="4" fillId="9" borderId="2" xfId="0" applyFont="1" applyFill="1" applyBorder="1"/>
    <xf numFmtId="0" fontId="5" fillId="11" borderId="13" xfId="0" applyFont="1" applyFill="1" applyBorder="1" applyAlignment="1" applyProtection="1">
      <alignment horizontal="center" vertical="center"/>
      <protection locked="0"/>
    </xf>
    <xf numFmtId="170" fontId="2" fillId="9" borderId="2" xfId="0" applyNumberFormat="1" applyFon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2" fillId="0" borderId="2" xfId="0" applyFont="1" applyBorder="1" applyAlignment="1" applyProtection="1">
      <alignment horizontal="center" vertical="top"/>
      <protection locked="0"/>
    </xf>
    <xf numFmtId="0" fontId="3"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2" fillId="0" borderId="2" xfId="0" applyFont="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2" fillId="0" borderId="2" xfId="0" applyFont="1" applyBorder="1" applyAlignment="1">
      <alignment horizontal="center" vertical="top"/>
    </xf>
    <xf numFmtId="0" fontId="13" fillId="0" borderId="2" xfId="0" applyFont="1" applyBorder="1" applyAlignment="1">
      <alignment horizontal="center" vertical="top"/>
    </xf>
    <xf numFmtId="0" fontId="2"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2" fillId="0" borderId="2" xfId="0" applyFont="1" applyBorder="1" applyAlignment="1">
      <alignment horizontal="left"/>
    </xf>
    <xf numFmtId="0" fontId="23" fillId="0" borderId="0" xfId="0" applyFont="1"/>
    <xf numFmtId="0" fontId="1" fillId="8" borderId="2" xfId="0" applyFont="1" applyFill="1" applyBorder="1" applyAlignment="1">
      <alignment horizontal="center" vertical="center" wrapText="1"/>
    </xf>
    <xf numFmtId="0" fontId="17" fillId="9" borderId="2" xfId="0" applyFont="1" applyFill="1" applyBorder="1"/>
    <xf numFmtId="0" fontId="2" fillId="0" borderId="9" xfId="0" applyFont="1" applyBorder="1" applyAlignment="1">
      <alignment horizontal="left" wrapText="1"/>
    </xf>
    <xf numFmtId="0" fontId="24" fillId="0" borderId="2" xfId="0" applyFont="1" applyBorder="1" applyAlignment="1">
      <alignment wrapText="1"/>
    </xf>
    <xf numFmtId="0" fontId="24" fillId="0" borderId="13" xfId="0" applyFont="1" applyBorder="1" applyAlignment="1">
      <alignment wrapText="1"/>
    </xf>
    <xf numFmtId="0" fontId="15" fillId="0" borderId="16" xfId="0" applyFont="1" applyBorder="1" applyAlignment="1">
      <alignment wrapText="1"/>
    </xf>
    <xf numFmtId="0" fontId="24" fillId="0" borderId="0" xfId="0" applyFont="1" applyAlignment="1">
      <alignment wrapText="1"/>
    </xf>
    <xf numFmtId="170" fontId="4" fillId="0" borderId="2" xfId="0" applyNumberFormat="1" applyFont="1" applyBorder="1" applyAlignment="1">
      <alignment horizontal="left"/>
    </xf>
    <xf numFmtId="0" fontId="25" fillId="0" borderId="2" xfId="0" applyFont="1" applyBorder="1"/>
    <xf numFmtId="170" fontId="25" fillId="0" borderId="2" xfId="0" applyNumberFormat="1" applyFont="1" applyBorder="1" applyAlignment="1">
      <alignment horizontal="left"/>
    </xf>
    <xf numFmtId="170" fontId="2" fillId="0" borderId="2" xfId="0" applyNumberFormat="1" applyFont="1" applyBorder="1" applyAlignment="1">
      <alignment horizontal="left"/>
    </xf>
    <xf numFmtId="170" fontId="2" fillId="0" borderId="2" xfId="0" applyNumberFormat="1" applyFont="1" applyBorder="1" applyAlignment="1">
      <alignment horizontal="right"/>
    </xf>
    <xf numFmtId="0" fontId="26" fillId="0" borderId="2" xfId="0" applyFont="1" applyBorder="1" applyAlignment="1">
      <alignment horizontal="center"/>
    </xf>
    <xf numFmtId="170" fontId="2" fillId="0" borderId="0" xfId="0" applyNumberFormat="1" applyFont="1" applyAlignment="1">
      <alignment horizontal="right"/>
    </xf>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2" fillId="0" borderId="9" xfId="0" applyFont="1" applyBorder="1" applyAlignment="1">
      <alignment horizontal="left" vertical="top" wrapText="1"/>
    </xf>
    <xf numFmtId="0" fontId="23" fillId="0" borderId="0" xfId="0" applyFont="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17" fillId="0" borderId="0" xfId="0" applyFont="1" applyAlignment="1">
      <alignment vertical="top" wrapText="1"/>
    </xf>
    <xf numFmtId="0" fontId="24" fillId="0" borderId="2" xfId="0" applyFont="1" applyBorder="1" applyAlignment="1">
      <alignment vertical="top" wrapText="1"/>
    </xf>
    <xf numFmtId="0" fontId="24" fillId="0" borderId="13" xfId="0" applyFont="1" applyBorder="1" applyAlignment="1">
      <alignment vertical="top" wrapText="1"/>
    </xf>
    <xf numFmtId="0" fontId="15" fillId="0" borderId="16" xfId="0" applyFont="1" applyBorder="1" applyAlignment="1">
      <alignment vertical="top" wrapText="1"/>
    </xf>
    <xf numFmtId="0" fontId="2" fillId="0" borderId="2" xfId="0" applyFont="1" applyBorder="1" applyAlignment="1" applyProtection="1">
      <alignment vertical="top" wrapText="1"/>
      <protection locked="0"/>
    </xf>
    <xf numFmtId="0" fontId="26"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1"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2" fillId="0" borderId="2" xfId="0" applyFont="1" applyBorder="1" applyAlignment="1">
      <alignment horizontal="left" vertical="top"/>
    </xf>
    <xf numFmtId="0" fontId="23" fillId="0" borderId="0" xfId="0" applyFont="1" applyAlignment="1">
      <alignment vertical="top"/>
    </xf>
    <xf numFmtId="0" fontId="2" fillId="0" borderId="0" xfId="0" applyFont="1" applyAlignment="1">
      <alignment vertical="top"/>
    </xf>
    <xf numFmtId="0" fontId="17" fillId="0" borderId="0" xfId="0" applyFont="1" applyAlignment="1">
      <alignment vertical="top"/>
    </xf>
    <xf numFmtId="0" fontId="27" fillId="14" borderId="0" xfId="0" applyFont="1" applyFill="1"/>
    <xf numFmtId="0" fontId="1" fillId="14" borderId="0" xfId="0" applyFont="1" applyFill="1"/>
    <xf numFmtId="0" fontId="1" fillId="14" borderId="0" xfId="0" applyFont="1" applyFill="1" applyAlignment="1">
      <alignment horizontal="center"/>
    </xf>
    <xf numFmtId="0" fontId="2" fillId="14" borderId="0" xfId="0" applyFont="1" applyFill="1" applyAlignment="1">
      <alignment horizontal="left"/>
    </xf>
    <xf numFmtId="0" fontId="2" fillId="14" borderId="0" xfId="0" applyFont="1" applyFill="1"/>
    <xf numFmtId="0" fontId="2" fillId="14" borderId="0" xfId="0" applyFont="1" applyFill="1" applyAlignment="1" applyProtection="1">
      <alignment vertical="top"/>
      <protection locked="0"/>
    </xf>
    <xf numFmtId="164" fontId="2" fillId="14" borderId="0" xfId="0" applyNumberFormat="1" applyFont="1" applyFill="1" applyAlignment="1">
      <alignment horizontal="center"/>
    </xf>
    <xf numFmtId="0" fontId="3" fillId="14" borderId="0" xfId="0" applyFont="1" applyFill="1"/>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3" fillId="14" borderId="0" xfId="0" applyFont="1" applyFill="1" applyAlignment="1">
      <alignment horizontal="left" vertical="top" wrapText="1"/>
    </xf>
    <xf numFmtId="0" fontId="2" fillId="14" borderId="0" xfId="0" applyFont="1" applyFill="1" applyAlignment="1">
      <alignment horizontal="left" vertical="top" wrapText="1"/>
    </xf>
    <xf numFmtId="0" fontId="5" fillId="5" borderId="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0"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1"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5" xfId="0" applyFont="1" applyFill="1" applyBorder="1" applyAlignment="1">
      <alignment horizontal="center" vertical="center"/>
    </xf>
    <xf numFmtId="167" fontId="2" fillId="0" borderId="1" xfId="0" applyNumberFormat="1" applyFont="1" applyBorder="1" applyAlignment="1">
      <alignment horizontal="center"/>
    </xf>
    <xf numFmtId="167" fontId="2" fillId="0" borderId="4" xfId="0" applyNumberFormat="1" applyFont="1" applyBorder="1" applyAlignment="1">
      <alignment horizontal="center"/>
    </xf>
    <xf numFmtId="167" fontId="2" fillId="0" borderId="9" xfId="0" applyNumberFormat="1" applyFont="1" applyBorder="1" applyAlignment="1">
      <alignment horizontal="center"/>
    </xf>
    <xf numFmtId="0" fontId="5" fillId="5" borderId="4" xfId="0" applyFont="1" applyFill="1" applyBorder="1" applyAlignment="1">
      <alignment horizontal="center"/>
    </xf>
    <xf numFmtId="0" fontId="5" fillId="5" borderId="1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1"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10" borderId="13"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0" borderId="13"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2" fillId="6" borderId="13" xfId="0" applyFont="1" applyFill="1" applyBorder="1" applyAlignment="1">
      <alignment vertical="top" wrapText="1"/>
    </xf>
    <xf numFmtId="0" fontId="2" fillId="6" borderId="3" xfId="0" applyFont="1" applyFill="1" applyBorder="1" applyAlignment="1">
      <alignment vertical="top" wrapText="1"/>
    </xf>
    <xf numFmtId="0" fontId="2" fillId="6" borderId="5" xfId="0" applyFont="1" applyFill="1" applyBorder="1" applyAlignment="1">
      <alignment vertical="top" wrapText="1"/>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2" fillId="6" borderId="13"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1" fillId="12" borderId="18" xfId="0" applyFont="1" applyFill="1" applyBorder="1" applyAlignment="1">
      <alignment horizontal="left"/>
    </xf>
    <xf numFmtId="0" fontId="1" fillId="12" borderId="4" xfId="0" applyFont="1" applyFill="1" applyBorder="1" applyAlignment="1">
      <alignment horizontal="left"/>
    </xf>
    <xf numFmtId="0" fontId="1" fillId="12" borderId="18" xfId="0" applyFont="1" applyFill="1" applyBorder="1" applyAlignment="1">
      <alignment horizontal="left" wrapText="1"/>
    </xf>
    <xf numFmtId="0" fontId="1" fillId="12" borderId="4" xfId="0" applyFont="1" applyFill="1" applyBorder="1" applyAlignment="1">
      <alignment horizontal="left" wrapText="1"/>
    </xf>
    <xf numFmtId="0" fontId="1" fillId="12" borderId="8" xfId="0" applyFont="1" applyFill="1" applyBorder="1" applyAlignment="1">
      <alignment horizontal="left"/>
    </xf>
    <xf numFmtId="0" fontId="1" fillId="12" borderId="1" xfId="0" applyFont="1" applyFill="1" applyBorder="1" applyAlignment="1">
      <alignment horizontal="left"/>
    </xf>
    <xf numFmtId="0" fontId="1" fillId="12" borderId="1" xfId="0" applyFont="1" applyFill="1" applyBorder="1" applyAlignment="1">
      <alignment horizontal="left" wrapText="1"/>
    </xf>
    <xf numFmtId="0" fontId="1" fillId="12" borderId="1" xfId="0" applyFont="1" applyFill="1" applyBorder="1" applyAlignment="1">
      <alignment horizontal="center" wrapText="1"/>
    </xf>
    <xf numFmtId="0" fontId="1" fillId="12" borderId="4" xfId="0" applyFont="1" applyFill="1" applyBorder="1" applyAlignment="1">
      <alignment horizontal="center" wrapText="1"/>
    </xf>
    <xf numFmtId="0" fontId="1" fillId="12" borderId="1" xfId="0" applyFont="1" applyFill="1" applyBorder="1" applyAlignment="1">
      <alignment horizontal="center"/>
    </xf>
    <xf numFmtId="0" fontId="1" fillId="12" borderId="4" xfId="0" applyFont="1" applyFill="1" applyBorder="1" applyAlignment="1">
      <alignment horizontal="center"/>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2" fillId="0" borderId="2" xfId="0" quotePrefix="1" applyFont="1" applyBorder="1" applyAlignment="1" applyProtection="1">
      <alignment horizontal="center"/>
      <protection locked="0"/>
    </xf>
    <xf numFmtId="9" fontId="2" fillId="0" borderId="2" xfId="0" applyNumberFormat="1" applyFont="1" applyBorder="1" applyAlignment="1" applyProtection="1">
      <alignment horizontal="center"/>
      <protection locked="0"/>
    </xf>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SH"/>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37"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36" Type="http://schemas.openxmlformats.org/officeDocument/2006/relationships/hyperlink" Target="http://apps.who.int/gho/data/view.main.30000"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s://www.imf.org/external/pubs/ft/weo/2019/02/weodata/download.aspx" TargetMode="External"/><Relationship Id="rId8" Type="http://schemas.openxmlformats.org/officeDocument/2006/relationships/hyperlink" Target="https://datahelpdesk.worldbank.org/knowledgebase/articles/906519-world-bank-country-and-lending-groups" TargetMode="External"/><Relationship Id="rId3" Type="http://schemas.openxmlformats.org/officeDocument/2006/relationships/hyperlink" Target="https://data.unicef.org/topic/child-survival/neonatal-mortalit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3" Type="http://schemas.openxmlformats.org/officeDocument/2006/relationships/hyperlink" Target="https://data.unicef.org/topic/child-survival/neonatal-mortality/"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36" Type="http://schemas.openxmlformats.org/officeDocument/2006/relationships/hyperlink" Target="https://www.imf.org/external/pubs/ft/weo/2019/02/weodata/download.aspx"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apps.who.int/gho/data/view.main.30000" TargetMode="External"/><Relationship Id="rId8" Type="http://schemas.openxmlformats.org/officeDocument/2006/relationships/hyperlink" Target="https://datahelpdesk.worldbank.org/knowledgebase/articles/906519-world-bank-country-and-lending-group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kpatlas.unaids.org/dashboard" TargetMode="External"/><Relationship Id="rId2" Type="http://schemas.openxmlformats.org/officeDocument/2006/relationships/hyperlink" Target="http://kpatlas.unaids.org/dashboard" TargetMode="External"/><Relationship Id="rId1" Type="http://schemas.openxmlformats.org/officeDocument/2006/relationships/hyperlink" Target="http://kpatlas.unaids.org/dashboar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kpatlas.unaids.org/dashboard"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apps.who.int/gho/data/view.main.30000" TargetMode="External"/><Relationship Id="rId18" Type="http://schemas.openxmlformats.org/officeDocument/2006/relationships/hyperlink" Target="http://apps.who.int/gho/data/view.main.GSWCAH03v" TargetMode="External"/><Relationship Id="rId26" Type="http://schemas.openxmlformats.org/officeDocument/2006/relationships/hyperlink" Target="https://www.imf.org/external/pubs/ft/weo/2019/02/weodata/download.aspx" TargetMode="External"/><Relationship Id="rId3" Type="http://schemas.openxmlformats.org/officeDocument/2006/relationships/hyperlink" Target="https://data.unicef.org/topic/child-survival/neonatal-mortality/" TargetMode="External"/><Relationship Id="rId21" Type="http://schemas.openxmlformats.org/officeDocument/2006/relationships/hyperlink" Target="http://apps.who.int/gho/data/node.main.HWFGRP_0020?lang=en" TargetMode="External"/><Relationship Id="rId34" Type="http://schemas.openxmlformats.org/officeDocument/2006/relationships/hyperlink" Target="http://apps.who.int/gho/data/view.main.GSWCAH03v" TargetMode="External"/><Relationship Id="rId7" Type="http://schemas.openxmlformats.org/officeDocument/2006/relationships/hyperlink" Target="https://data.worldbank.org/indicator/NY.GNP.PCAP.CD" TargetMode="External"/><Relationship Id="rId12" Type="http://schemas.openxmlformats.org/officeDocument/2006/relationships/hyperlink" Target="https://data.worldbank.org/indicator/SI.POV.DDAY" TargetMode="External"/><Relationship Id="rId17" Type="http://schemas.openxmlformats.org/officeDocument/2006/relationships/hyperlink" Target="https://data.worldbank.org/indicator/SH.UHC.SRVS.CV.XD" TargetMode="External"/><Relationship Id="rId25" Type="http://schemas.openxmlformats.org/officeDocument/2006/relationships/hyperlink" Target="https://apps.who.int/nha/database/Select/Indicators/en" TargetMode="External"/><Relationship Id="rId33" Type="http://schemas.openxmlformats.org/officeDocument/2006/relationships/hyperlink" Target="http://apps.who.int/gho/data/node.main.HWFGRP_0040?lang=en" TargetMode="External"/><Relationship Id="rId2" Type="http://schemas.openxmlformats.org/officeDocument/2006/relationships/hyperlink" Target="https://data.worldbank.org/indicator/SH.STA.MMRT" TargetMode="External"/><Relationship Id="rId16" Type="http://schemas.openxmlformats.org/officeDocument/2006/relationships/hyperlink" Target="http://apps.who.int/gho/data/view.main.HS07v" TargetMode="External"/><Relationship Id="rId20" Type="http://schemas.openxmlformats.org/officeDocument/2006/relationships/hyperlink" Target="https://www.sdindicators.org/indicators" TargetMode="External"/><Relationship Id="rId29" Type="http://schemas.openxmlformats.org/officeDocument/2006/relationships/hyperlink" Target="https://www.who.int/healthinfo/global_burden_disease/estimates/en/" TargetMode="External"/><Relationship Id="rId1" Type="http://schemas.openxmlformats.org/officeDocument/2006/relationships/hyperlink" Target="https://population.un.org/wpp/Download/Standard/CSV/" TargetMode="External"/><Relationship Id="rId6" Type="http://schemas.openxmlformats.org/officeDocument/2006/relationships/hyperlink" Target="https://data.worldbank.org/indicator/SN.ITK.DEFC.ZS" TargetMode="External"/><Relationship Id="rId11" Type="http://schemas.openxmlformats.org/officeDocument/2006/relationships/hyperlink" Target="https://data.worldbank.org/indicator/NY.GDP.MKTP.KD.ZG" TargetMode="External"/><Relationship Id="rId24" Type="http://schemas.openxmlformats.org/officeDocument/2006/relationships/hyperlink" Target="http://apps.who.int/gho/data/node.main.HWFGRP_0040?lang=en" TargetMode="External"/><Relationship Id="rId32" Type="http://schemas.openxmlformats.org/officeDocument/2006/relationships/hyperlink" Target="http://apps.who.int/gho/data/node.main.HWFGRP_0040?lang=en" TargetMode="External"/><Relationship Id="rId5" Type="http://schemas.openxmlformats.org/officeDocument/2006/relationships/hyperlink" Target="https://www.who.int/healthinfo/global_burden_disease/estimates/en/" TargetMode="External"/><Relationship Id="rId15" Type="http://schemas.openxmlformats.org/officeDocument/2006/relationships/hyperlink" Target="http://apps.who.int/gho/data/view.main.30000" TargetMode="External"/><Relationship Id="rId23" Type="http://schemas.openxmlformats.org/officeDocument/2006/relationships/hyperlink" Target="http://apps.who.int/gho/data/node.main.HWFGRP_0040?lang=en" TargetMode="External"/><Relationship Id="rId28" Type="http://schemas.openxmlformats.org/officeDocument/2006/relationships/hyperlink" Target="https://population.un.org/wpp/Download/Standard/CSV/" TargetMode="External"/><Relationship Id="rId10" Type="http://schemas.openxmlformats.org/officeDocument/2006/relationships/hyperlink" Target="https://www.imf.org/external/pubs/ft/weo/2019/02/weodata/download.aspx" TargetMode="External"/><Relationship Id="rId19" Type="http://schemas.openxmlformats.org/officeDocument/2006/relationships/hyperlink" Target="https://dhsprogram.com/What-We-Do/survey-search.cfm?pgtype=main&amp;SrvyTp=type" TargetMode="External"/><Relationship Id="rId31" Type="http://schemas.openxmlformats.org/officeDocument/2006/relationships/hyperlink" Target="http://apps.who.int/gho/data/node.main.HWFGRP_0040?lang=en" TargetMode="External"/><Relationship Id="rId4" Type="http://schemas.openxmlformats.org/officeDocument/2006/relationships/hyperlink" Target="http://apps.who.int/gho/data/view.main.1360?lang=en" TargetMode="External"/><Relationship Id="rId9" Type="http://schemas.openxmlformats.org/officeDocument/2006/relationships/hyperlink" Target="https://data.worldbank.org/indicator/NY.GDP.PCAP.CD" TargetMode="External"/><Relationship Id="rId14" Type="http://schemas.openxmlformats.org/officeDocument/2006/relationships/hyperlink" Target="http://apps.who.int/gho/data/view.main.30000" TargetMode="External"/><Relationship Id="rId22" Type="http://schemas.openxmlformats.org/officeDocument/2006/relationships/hyperlink" Target="http://apps.who.int/gho/data/node.main.HWFGRP_0040?lang=en" TargetMode="External"/><Relationship Id="rId27" Type="http://schemas.openxmlformats.org/officeDocument/2006/relationships/hyperlink" Target="https://population.un.org/wpp/Download/Standard/CSV/" TargetMode="External"/><Relationship Id="rId30" Type="http://schemas.openxmlformats.org/officeDocument/2006/relationships/hyperlink" Target="https://apps.who.int/nha/database/Select/Indicators/en" TargetMode="External"/><Relationship Id="rId35" Type="http://schemas.openxmlformats.org/officeDocument/2006/relationships/hyperlink" Target="http://apps.who.int/gho/data/view.main.30000" TargetMode="External"/><Relationship Id="rId8" Type="http://schemas.openxmlformats.org/officeDocument/2006/relationships/hyperlink" Target="https://datahelpdesk.worldbank.org/knowledgebase/articles/906519-world-bank-country-and-lending-group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kpatlas.unaids.org/dashboard"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extranet.who.int/tme/generateCSV.asp?ds=estimates" TargetMode="External"/><Relationship Id="rId13" Type="http://schemas.openxmlformats.org/officeDocument/2006/relationships/hyperlink" Target="https://extranet.who.int/tme/generateCSV.asp?ds=notifications" TargetMode="External"/><Relationship Id="rId18" Type="http://schemas.openxmlformats.org/officeDocument/2006/relationships/hyperlink" Target="https://extranet.who.int/tme/generateCSV.asp?ds=notifications" TargetMode="External"/><Relationship Id="rId26" Type="http://schemas.openxmlformats.org/officeDocument/2006/relationships/hyperlink" Target="https://extranet.who.int/tme/generateCSV.asp?ds=outcomes" TargetMode="External"/><Relationship Id="rId3" Type="http://schemas.openxmlformats.org/officeDocument/2006/relationships/hyperlink" Target="https://extranet.who.int/tme/generateCSV.asp?ds=outcomes" TargetMode="External"/><Relationship Id="rId21" Type="http://schemas.openxmlformats.org/officeDocument/2006/relationships/hyperlink" Target="https://extranet.who.int/tme/generateCSV.asp?ds=estimates" TargetMode="External"/><Relationship Id="rId7" Type="http://schemas.openxmlformats.org/officeDocument/2006/relationships/hyperlink" Target="https://extranet.who.int/tme/generateCSV.asp?ds=estimates" TargetMode="External"/><Relationship Id="rId12" Type="http://schemas.openxmlformats.org/officeDocument/2006/relationships/hyperlink" Target="https://extranet.who.int/tme/generateCSV.asp?ds=notifications" TargetMode="External"/><Relationship Id="rId17" Type="http://schemas.openxmlformats.org/officeDocument/2006/relationships/hyperlink" Target="https://extranet.who.int/tme/generateCSV.asp?ds=notifications" TargetMode="External"/><Relationship Id="rId25" Type="http://schemas.openxmlformats.org/officeDocument/2006/relationships/hyperlink" Target="https://extranet.who.int/tme/generateCSV.asp?ds=notifications" TargetMode="External"/><Relationship Id="rId2" Type="http://schemas.openxmlformats.org/officeDocument/2006/relationships/hyperlink" Target="https://extranet.who.int/tme/generateCSV.asp?ds=notifications" TargetMode="External"/><Relationship Id="rId16" Type="http://schemas.openxmlformats.org/officeDocument/2006/relationships/hyperlink" Target="https://extranet.who.int/tme/generateCSV.asp?ds=notifications" TargetMode="External"/><Relationship Id="rId20" Type="http://schemas.openxmlformats.org/officeDocument/2006/relationships/hyperlink" Target="https://extranet.who.int/tme/generateCSV.asp?ds=notifications" TargetMode="External"/><Relationship Id="rId29" Type="http://schemas.openxmlformats.org/officeDocument/2006/relationships/hyperlink" Target="https://extranet.who.int/tme/generateCSV.asp?ds=notifications" TargetMode="External"/><Relationship Id="rId1" Type="http://schemas.openxmlformats.org/officeDocument/2006/relationships/hyperlink" Target="https://extranet.who.int/tme/generateCSV.asp?ds=estimates" TargetMode="External"/><Relationship Id="rId6" Type="http://schemas.openxmlformats.org/officeDocument/2006/relationships/hyperlink" Target="https://extranet.who.int/tme/generateCSV.asp?ds=estimates" TargetMode="External"/><Relationship Id="rId11" Type="http://schemas.openxmlformats.org/officeDocument/2006/relationships/hyperlink" Target="https://extranet.who.int/tme/generateCSV.asp?ds=notifications" TargetMode="External"/><Relationship Id="rId24" Type="http://schemas.openxmlformats.org/officeDocument/2006/relationships/hyperlink" Target="https://extranet.who.int/tme/generateCSV.asp?ds=notifications" TargetMode="External"/><Relationship Id="rId5" Type="http://schemas.openxmlformats.org/officeDocument/2006/relationships/hyperlink" Target="https://extranet.who.int/tme/generateCSV.asp?ds=estimates" TargetMode="External"/><Relationship Id="rId15" Type="http://schemas.openxmlformats.org/officeDocument/2006/relationships/hyperlink" Target="https://extranet.who.int/tme/generateCSV.asp?ds=notifications" TargetMode="External"/><Relationship Id="rId23" Type="http://schemas.openxmlformats.org/officeDocument/2006/relationships/hyperlink" Target="https://extranet.who.int/tme/generateCSV.asp?ds=outcomes" TargetMode="External"/><Relationship Id="rId28" Type="http://schemas.openxmlformats.org/officeDocument/2006/relationships/hyperlink" Target="https://extranet.who.int/tme/generateCSV.asp?ds=notifications" TargetMode="External"/><Relationship Id="rId10" Type="http://schemas.openxmlformats.org/officeDocument/2006/relationships/hyperlink" Target="https://extranet.who.int/tme/generateCSV.asp?ds=notifications" TargetMode="External"/><Relationship Id="rId19" Type="http://schemas.openxmlformats.org/officeDocument/2006/relationships/hyperlink" Target="https://extranet.who.int/tme/generateCSV.asp?ds=notifications" TargetMode="External"/><Relationship Id="rId4" Type="http://schemas.openxmlformats.org/officeDocument/2006/relationships/hyperlink" Target="https://extranet.who.int/tme/generateCSV.asp?ds=estimates" TargetMode="External"/><Relationship Id="rId9" Type="http://schemas.openxmlformats.org/officeDocument/2006/relationships/hyperlink" Target="https://extranet.who.int/tme/generateCSV.asp?ds=estimates" TargetMode="External"/><Relationship Id="rId14" Type="http://schemas.openxmlformats.org/officeDocument/2006/relationships/hyperlink" Target="https://extranet.who.int/tme/generateCSV.asp?ds=notifications" TargetMode="External"/><Relationship Id="rId22" Type="http://schemas.openxmlformats.org/officeDocument/2006/relationships/hyperlink" Target="https://extranet.who.int/tme/generateCSV.asp?ds=outcomes" TargetMode="External"/><Relationship Id="rId27" Type="http://schemas.openxmlformats.org/officeDocument/2006/relationships/hyperlink" Target="https://extranet.who.int/tme/generateCSV.asp?ds=notifications" TargetMode="External"/><Relationship Id="rId30" Type="http://schemas.openxmlformats.org/officeDocument/2006/relationships/hyperlink" Target="https://extranet.who.int/tme/generateCSV.asp?ds=notifications"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who.int/publications/i/item/9789240015791" TargetMode="External"/><Relationship Id="rId13" Type="http://schemas.openxmlformats.org/officeDocument/2006/relationships/hyperlink" Target="https://www.who.int/publications/i/item/9789240015791" TargetMode="External"/><Relationship Id="rId3" Type="http://schemas.openxmlformats.org/officeDocument/2006/relationships/hyperlink" Target="https://www.statcompiler.com/en/" TargetMode="External"/><Relationship Id="rId7" Type="http://schemas.openxmlformats.org/officeDocument/2006/relationships/hyperlink" Target="https://www.who.int/publications/i/item/9789240015791" TargetMode="External"/><Relationship Id="rId12" Type="http://schemas.openxmlformats.org/officeDocument/2006/relationships/hyperlink" Target="https://www.who.int/publications/i/item/9789240015791" TargetMode="External"/><Relationship Id="rId2" Type="http://schemas.openxmlformats.org/officeDocument/2006/relationships/hyperlink" Target="https://www.who.int/publications/i/item/9789240015791" TargetMode="External"/><Relationship Id="rId16" Type="http://schemas.openxmlformats.org/officeDocument/2006/relationships/hyperlink" Target="https://www.statcompiler.com/en/" TargetMode="External"/><Relationship Id="rId1" Type="http://schemas.openxmlformats.org/officeDocument/2006/relationships/hyperlink" Target="https://www.statcompiler.com/en/" TargetMode="External"/><Relationship Id="rId6" Type="http://schemas.openxmlformats.org/officeDocument/2006/relationships/hyperlink" Target="https://www.who.int/publications/i/item/9789240015791" TargetMode="External"/><Relationship Id="rId11" Type="http://schemas.openxmlformats.org/officeDocument/2006/relationships/hyperlink" Target="https://www.who.int/publications/i/item/9789240015791" TargetMode="External"/><Relationship Id="rId5" Type="http://schemas.openxmlformats.org/officeDocument/2006/relationships/hyperlink" Target="https://www.who.int/publications/i/item/9789240015791" TargetMode="External"/><Relationship Id="rId15" Type="http://schemas.openxmlformats.org/officeDocument/2006/relationships/hyperlink" Target="https://www.who.int/publications/i/item/9789240015791" TargetMode="External"/><Relationship Id="rId10" Type="http://schemas.openxmlformats.org/officeDocument/2006/relationships/hyperlink" Target="https://www.who.int/publications/i/item/9789240015791" TargetMode="External"/><Relationship Id="rId4" Type="http://schemas.openxmlformats.org/officeDocument/2006/relationships/hyperlink" Target="https://www.who.int/publications/i/item/9789240015791" TargetMode="External"/><Relationship Id="rId9" Type="http://schemas.openxmlformats.org/officeDocument/2006/relationships/hyperlink" Target="https://www.who.int/publications/i/item/9789240015791" TargetMode="External"/><Relationship Id="rId14" Type="http://schemas.openxmlformats.org/officeDocument/2006/relationships/hyperlink" Target="https://www.who.int/publications/i/item/9789240015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workbookViewId="0">
      <selection activeCell="F5" sqref="F5"/>
    </sheetView>
  </sheetViews>
  <sheetFormatPr baseColWidth="10" defaultRowHeight="15" x14ac:dyDescent="0.2"/>
  <cols>
    <col min="2" max="2" width="28.5" customWidth="1"/>
    <col min="3" max="3" width="18.1640625" customWidth="1"/>
  </cols>
  <sheetData>
    <row r="1" spans="1:31" x14ac:dyDescent="0.2">
      <c r="A1" t="s">
        <v>1791</v>
      </c>
      <c r="I1" t="s">
        <v>398</v>
      </c>
      <c r="J1" t="s">
        <v>397</v>
      </c>
    </row>
    <row r="2" spans="1:31" x14ac:dyDescent="0.2">
      <c r="I2" t="s">
        <v>399</v>
      </c>
      <c r="J2" t="s">
        <v>400</v>
      </c>
      <c r="L2" s="7">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69</v>
      </c>
    </row>
    <row r="3" spans="1:31" x14ac:dyDescent="0.2">
      <c r="I3" t="s">
        <v>522</v>
      </c>
      <c r="J3" t="s">
        <v>401</v>
      </c>
    </row>
    <row r="4" spans="1:31" x14ac:dyDescent="0.2">
      <c r="B4" s="4"/>
      <c r="C4" s="4"/>
      <c r="D4" s="4"/>
      <c r="E4" s="3"/>
      <c r="F4" s="4"/>
      <c r="G4" s="4"/>
      <c r="H4" s="4"/>
      <c r="I4" s="4"/>
      <c r="J4" s="4"/>
      <c r="K4" s="4"/>
      <c r="L4" s="4"/>
      <c r="M4" s="4"/>
      <c r="N4" s="4"/>
      <c r="O4" s="4"/>
      <c r="P4" s="4"/>
      <c r="Q4" s="4"/>
      <c r="R4" s="4"/>
      <c r="S4" s="4"/>
      <c r="T4" s="4"/>
      <c r="U4" s="4"/>
      <c r="V4" s="4"/>
      <c r="W4" s="4"/>
      <c r="X4" s="4"/>
      <c r="Y4" s="4"/>
      <c r="Z4" s="4"/>
      <c r="AA4" s="4"/>
      <c r="AB4" s="4"/>
      <c r="AC4" s="4"/>
      <c r="AD4" s="4"/>
      <c r="AE4" s="4"/>
    </row>
    <row r="5" spans="1:31" x14ac:dyDescent="0.2">
      <c r="B5" s="2" t="s">
        <v>0</v>
      </c>
      <c r="C5" s="5">
        <v>44956</v>
      </c>
      <c r="D5" s="4"/>
      <c r="E5" s="4" t="str">
        <f t="array" ref="E5">_xlfn.SWITCH(F5,$I$1,$J$1,$I$2,$J$2,$I$3,$J$3,$J$1)</f>
        <v>Language</v>
      </c>
      <c r="F5" s="6" t="str">
        <f>Instructions!E5</f>
        <v>English</v>
      </c>
      <c r="G5" s="4"/>
      <c r="H5" s="4"/>
      <c r="I5" s="4"/>
      <c r="J5" s="4"/>
      <c r="K5" s="4"/>
      <c r="L5" s="4"/>
      <c r="M5" s="4"/>
      <c r="N5" s="4"/>
      <c r="O5" s="4"/>
      <c r="P5" s="4"/>
      <c r="Q5" s="4"/>
      <c r="R5" s="4"/>
      <c r="S5" s="4"/>
      <c r="T5" s="4"/>
      <c r="U5" s="4"/>
      <c r="V5" s="4"/>
      <c r="W5" s="4"/>
      <c r="X5" s="4"/>
      <c r="Y5" s="4"/>
      <c r="Z5" s="4"/>
      <c r="AA5" s="4"/>
      <c r="AB5" s="4"/>
      <c r="AC5" s="4"/>
      <c r="AD5" s="4"/>
      <c r="AE5" s="4"/>
    </row>
    <row r="6" spans="1:31" ht="11.25" customHeight="1" x14ac:dyDescent="0.2">
      <c r="A6" t="s">
        <v>397</v>
      </c>
      <c r="B6" s="1"/>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65" customHeight="1" x14ac:dyDescent="0.2">
      <c r="A7" t="s">
        <v>398</v>
      </c>
      <c r="B7" s="221" t="s">
        <v>1788</v>
      </c>
      <c r="C7" s="222"/>
      <c r="D7" s="222"/>
      <c r="E7" s="222"/>
      <c r="F7" s="222"/>
      <c r="G7" s="222"/>
      <c r="H7" s="222"/>
      <c r="I7" s="222"/>
      <c r="J7" s="222"/>
      <c r="K7" s="222"/>
      <c r="L7" s="222"/>
      <c r="M7" s="4"/>
      <c r="N7" s="4"/>
      <c r="O7" s="4"/>
      <c r="P7" s="4"/>
      <c r="Q7" s="4"/>
      <c r="R7" s="4"/>
      <c r="S7" s="4"/>
      <c r="T7" s="4"/>
      <c r="U7" s="4"/>
      <c r="V7" s="4"/>
      <c r="W7" s="4"/>
      <c r="X7" s="4"/>
      <c r="Y7" s="4"/>
      <c r="Z7" s="4"/>
      <c r="AA7" s="4"/>
      <c r="AB7" s="4"/>
      <c r="AC7" s="4"/>
      <c r="AD7" s="4"/>
      <c r="AE7" s="4"/>
    </row>
    <row r="8" spans="1:31" ht="365" customHeight="1" x14ac:dyDescent="0.2">
      <c r="A8" t="s">
        <v>399</v>
      </c>
      <c r="B8" s="221" t="s">
        <v>1789</v>
      </c>
      <c r="C8" s="222"/>
      <c r="D8" s="222"/>
      <c r="E8" s="222"/>
      <c r="F8" s="222"/>
      <c r="G8" s="222"/>
      <c r="H8" s="222"/>
      <c r="I8" s="222"/>
      <c r="J8" s="222"/>
      <c r="K8" s="222"/>
      <c r="L8" s="222"/>
      <c r="M8" s="4"/>
      <c r="N8" s="4"/>
      <c r="O8" s="4"/>
      <c r="P8" s="4"/>
      <c r="Q8" s="4"/>
      <c r="R8" s="4"/>
      <c r="S8" s="4"/>
      <c r="T8" s="4"/>
      <c r="U8" s="4"/>
      <c r="V8" s="4"/>
      <c r="W8" s="4"/>
      <c r="X8" s="4"/>
      <c r="Y8" s="4"/>
      <c r="Z8" s="4"/>
      <c r="AA8" s="4"/>
      <c r="AB8" s="4"/>
      <c r="AC8" s="4"/>
      <c r="AD8" s="4"/>
      <c r="AE8" s="4"/>
    </row>
    <row r="9" spans="1:31" ht="365" customHeight="1" x14ac:dyDescent="0.2">
      <c r="A9" t="s">
        <v>522</v>
      </c>
      <c r="B9" s="221" t="s">
        <v>1790</v>
      </c>
      <c r="C9" s="222"/>
      <c r="D9" s="222"/>
      <c r="E9" s="222"/>
      <c r="F9" s="222"/>
      <c r="G9" s="222"/>
      <c r="H9" s="222"/>
      <c r="I9" s="222"/>
      <c r="J9" s="222"/>
      <c r="K9" s="222"/>
      <c r="L9" s="222"/>
      <c r="M9" s="4"/>
      <c r="N9" s="4"/>
      <c r="O9" s="4"/>
      <c r="P9" s="4"/>
      <c r="Q9" s="4"/>
      <c r="R9" s="4"/>
      <c r="S9" s="4"/>
      <c r="T9" s="4"/>
      <c r="U9" s="4"/>
      <c r="V9" s="4"/>
      <c r="W9" s="4"/>
      <c r="X9" s="4"/>
      <c r="Y9" s="4"/>
      <c r="Z9" s="4"/>
      <c r="AA9" s="4"/>
      <c r="AB9" s="4"/>
      <c r="AC9" s="4"/>
      <c r="AD9" s="4"/>
      <c r="AE9" s="4"/>
    </row>
    <row r="10" spans="1:3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x14ac:dyDescent="0.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2:31" x14ac:dyDescent="0.2">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2:31" x14ac:dyDescent="0.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2:31" x14ac:dyDescent="0.2">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2:31" x14ac:dyDescent="0.2">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2:31" x14ac:dyDescent="0.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2:31" x14ac:dyDescent="0.2">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2:31" x14ac:dyDescent="0.2">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2:31" x14ac:dyDescent="0.2">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2:31" x14ac:dyDescent="0.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2:31" x14ac:dyDescent="0.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2:31"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2:31" x14ac:dyDescent="0.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2:31"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2:31" x14ac:dyDescent="0.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2:31"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2:31" x14ac:dyDescent="0.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3"/>
  <sheetViews>
    <sheetView topLeftCell="A4" workbookViewId="0">
      <selection activeCell="E5" sqref="E5"/>
    </sheetView>
  </sheetViews>
  <sheetFormatPr baseColWidth="10" defaultRowHeight="15" x14ac:dyDescent="0.2"/>
  <cols>
    <col min="1" max="1" width="28.5" customWidth="1"/>
    <col min="2" max="2" width="18.1640625" customWidth="1"/>
  </cols>
  <sheetData>
    <row r="1" spans="1:30" x14ac:dyDescent="0.2">
      <c r="A1" s="220"/>
      <c r="B1" s="220"/>
      <c r="C1" s="220"/>
      <c r="D1" s="220"/>
      <c r="E1" s="220"/>
      <c r="F1" s="220"/>
      <c r="G1" s="220"/>
      <c r="H1" s="220" t="s">
        <v>398</v>
      </c>
      <c r="I1" s="220" t="s">
        <v>397</v>
      </c>
      <c r="J1" s="220"/>
      <c r="K1" s="220"/>
      <c r="L1" s="220"/>
      <c r="M1" s="220"/>
      <c r="N1" s="220"/>
      <c r="O1" s="220"/>
      <c r="P1" s="220"/>
      <c r="Q1" s="220"/>
      <c r="R1" s="220"/>
      <c r="S1" s="220"/>
      <c r="T1" s="220"/>
      <c r="U1" s="220"/>
      <c r="V1" s="220"/>
      <c r="W1" s="220"/>
      <c r="X1" s="220"/>
      <c r="Y1" s="220"/>
      <c r="Z1" s="220"/>
      <c r="AA1" s="220"/>
      <c r="AB1" s="220"/>
      <c r="AC1" s="220"/>
      <c r="AD1" s="220"/>
    </row>
    <row r="2" spans="1:30" x14ac:dyDescent="0.2">
      <c r="A2" s="220"/>
      <c r="B2" s="220"/>
      <c r="C2" s="220"/>
      <c r="D2" s="220"/>
      <c r="E2" s="220"/>
      <c r="F2" s="220"/>
      <c r="G2" s="220"/>
      <c r="H2" s="220" t="s">
        <v>399</v>
      </c>
      <c r="I2" s="220" t="s">
        <v>400</v>
      </c>
      <c r="J2" s="220"/>
      <c r="K2" s="220"/>
      <c r="L2" s="220"/>
      <c r="M2" s="220"/>
      <c r="N2" s="220"/>
      <c r="O2" s="220"/>
      <c r="P2" s="220"/>
      <c r="Q2" s="220"/>
      <c r="R2" s="220"/>
      <c r="S2" s="220"/>
      <c r="T2" s="220"/>
      <c r="U2" s="220"/>
      <c r="V2" s="220"/>
      <c r="W2" s="220"/>
      <c r="X2" s="220"/>
      <c r="Y2" s="220"/>
      <c r="Z2" s="220"/>
      <c r="AA2" s="220"/>
      <c r="AB2" s="220"/>
      <c r="AC2" s="220"/>
      <c r="AD2" s="220"/>
    </row>
    <row r="3" spans="1:30" x14ac:dyDescent="0.2">
      <c r="A3" s="220"/>
      <c r="B3" s="220"/>
      <c r="C3" s="220"/>
      <c r="D3" s="220"/>
      <c r="E3" s="220"/>
      <c r="F3" s="220"/>
      <c r="G3" s="220"/>
      <c r="H3" s="220" t="s">
        <v>522</v>
      </c>
      <c r="I3" s="220" t="s">
        <v>401</v>
      </c>
      <c r="J3" s="220"/>
      <c r="K3" s="220"/>
      <c r="L3" s="220"/>
      <c r="M3" s="220"/>
      <c r="N3" s="220"/>
      <c r="O3" s="220"/>
      <c r="P3" s="220"/>
      <c r="Q3" s="220"/>
      <c r="R3" s="220"/>
      <c r="S3" s="220"/>
      <c r="T3" s="220"/>
      <c r="U3" s="220"/>
      <c r="V3" s="220"/>
      <c r="W3" s="220"/>
      <c r="X3" s="220"/>
      <c r="Y3" s="220"/>
      <c r="Z3" s="220"/>
      <c r="AA3" s="220"/>
      <c r="AB3" s="220"/>
      <c r="AC3" s="220"/>
      <c r="AD3" s="220"/>
    </row>
    <row r="4" spans="1:30" x14ac:dyDescent="0.2">
      <c r="A4" s="217"/>
      <c r="B4" s="217"/>
      <c r="C4" s="217"/>
      <c r="D4" s="216"/>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row>
    <row r="5" spans="1:30" x14ac:dyDescent="0.2">
      <c r="A5" s="215" t="s">
        <v>0</v>
      </c>
      <c r="B5" s="219">
        <v>44984</v>
      </c>
      <c r="C5" s="217"/>
      <c r="D5" s="217" t="str">
        <f>Instructions_Translations!E5</f>
        <v>Language</v>
      </c>
      <c r="E5" s="218" t="s">
        <v>398</v>
      </c>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row>
    <row r="6" spans="1:30" ht="11.25" customHeight="1" x14ac:dyDescent="0.2">
      <c r="A6" s="214"/>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row>
    <row r="7" spans="1:30" ht="408.75" customHeight="1" x14ac:dyDescent="0.2">
      <c r="A7" s="223"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24"/>
      <c r="C7" s="224"/>
      <c r="D7" s="224"/>
      <c r="E7" s="224"/>
      <c r="F7" s="224"/>
      <c r="G7" s="224"/>
      <c r="H7" s="224"/>
      <c r="I7" s="224"/>
      <c r="J7" s="224"/>
      <c r="K7" s="224"/>
      <c r="L7" s="217"/>
      <c r="M7" s="217"/>
      <c r="N7" s="217"/>
      <c r="O7" s="217"/>
      <c r="P7" s="217"/>
      <c r="Q7" s="217"/>
      <c r="R7" s="217"/>
      <c r="S7" s="217"/>
      <c r="T7" s="217"/>
      <c r="U7" s="217"/>
      <c r="V7" s="217"/>
      <c r="W7" s="217"/>
      <c r="X7" s="217"/>
      <c r="Y7" s="217"/>
      <c r="Z7" s="217"/>
      <c r="AA7" s="217"/>
      <c r="AB7" s="217"/>
      <c r="AC7" s="217"/>
      <c r="AD7" s="217"/>
    </row>
    <row r="8" spans="1:30" x14ac:dyDescent="0.2">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row>
    <row r="9" spans="1:30" x14ac:dyDescent="0.2">
      <c r="A9" s="213"/>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row>
    <row r="10" spans="1:30" x14ac:dyDescent="0.2">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0" x14ac:dyDescent="0.2">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row>
    <row r="12" spans="1:30" x14ac:dyDescent="0.2">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row>
    <row r="13" spans="1:30" x14ac:dyDescent="0.2">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row>
    <row r="14" spans="1:30" x14ac:dyDescent="0.2">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row>
    <row r="15" spans="1:30" x14ac:dyDescent="0.2">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row>
    <row r="16" spans="1:30" x14ac:dyDescent="0.2">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row>
    <row r="17" spans="1:30" x14ac:dyDescent="0.2">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row>
    <row r="18" spans="1:30" x14ac:dyDescent="0.2">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row>
    <row r="19" spans="1:30" x14ac:dyDescent="0.2">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row>
    <row r="20" spans="1:30" x14ac:dyDescent="0.2">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row>
    <row r="21" spans="1:30" x14ac:dyDescent="0.2">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row>
    <row r="22" spans="1:30" x14ac:dyDescent="0.2">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row>
    <row r="23" spans="1:30" x14ac:dyDescent="0.2">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row>
    <row r="24" spans="1:30" x14ac:dyDescent="0.2">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row>
    <row r="25" spans="1:30" x14ac:dyDescent="0.2">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row>
    <row r="26" spans="1:30" x14ac:dyDescent="0.2">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row>
    <row r="27" spans="1:30" x14ac:dyDescent="0.2">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row>
    <row r="28" spans="1:30" x14ac:dyDescent="0.2">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row>
    <row r="29" spans="1:30" x14ac:dyDescent="0.2">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row>
    <row r="30" spans="1:30" x14ac:dyDescent="0.2">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row>
    <row r="31" spans="1:30"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8"/>
  <sheetViews>
    <sheetView zoomScale="40" zoomScaleNormal="40" workbookViewId="0">
      <selection sqref="A1:B2"/>
    </sheetView>
  </sheetViews>
  <sheetFormatPr baseColWidth="10" defaultRowHeight="15" x14ac:dyDescent="0.2"/>
  <cols>
    <col min="1" max="1" width="28" customWidth="1"/>
    <col min="2" max="4" width="97.83203125" customWidth="1"/>
    <col min="5" max="14" width="15.83203125" customWidth="1"/>
    <col min="15" max="15" width="23.83203125" customWidth="1"/>
    <col min="16" max="16" width="36.1640625" customWidth="1"/>
    <col min="17" max="17" width="96.83203125" customWidth="1"/>
    <col min="18" max="18" width="57.1640625" customWidth="1"/>
  </cols>
  <sheetData>
    <row r="1" spans="1:18" x14ac:dyDescent="0.2">
      <c r="A1" s="243" t="s">
        <v>402</v>
      </c>
      <c r="B1" s="244"/>
      <c r="C1" s="29"/>
      <c r="D1" s="29"/>
      <c r="E1" s="225">
        <v>2016</v>
      </c>
      <c r="F1" s="225">
        <v>2017</v>
      </c>
      <c r="G1" s="225">
        <v>2018</v>
      </c>
      <c r="H1" s="225">
        <v>2019</v>
      </c>
      <c r="I1" s="225">
        <v>2020</v>
      </c>
      <c r="J1" s="225">
        <v>2021</v>
      </c>
      <c r="K1" s="225">
        <v>2022</v>
      </c>
      <c r="L1" s="241">
        <v>2023</v>
      </c>
      <c r="M1" s="225">
        <v>2024</v>
      </c>
      <c r="N1" s="225" t="s">
        <v>103</v>
      </c>
      <c r="O1" s="225" t="s">
        <v>403</v>
      </c>
      <c r="P1" s="225" t="s">
        <v>573</v>
      </c>
      <c r="Q1" s="225" t="s">
        <v>404</v>
      </c>
      <c r="R1" s="235" t="s">
        <v>405</v>
      </c>
    </row>
    <row r="2" spans="1:18" x14ac:dyDescent="0.2">
      <c r="A2" s="245"/>
      <c r="B2" s="246"/>
      <c r="C2" s="30"/>
      <c r="D2" s="30"/>
      <c r="E2" s="225"/>
      <c r="F2" s="225"/>
      <c r="G2" s="225"/>
      <c r="H2" s="225"/>
      <c r="I2" s="225"/>
      <c r="J2" s="225"/>
      <c r="K2" s="225"/>
      <c r="L2" s="242"/>
      <c r="M2" s="225"/>
      <c r="N2" s="225"/>
      <c r="O2" s="225"/>
      <c r="P2" s="225"/>
      <c r="Q2" s="225"/>
      <c r="R2" s="236"/>
    </row>
    <row r="3" spans="1:18" ht="16" x14ac:dyDescent="0.2">
      <c r="A3" s="226" t="s">
        <v>406</v>
      </c>
      <c r="B3" s="69" t="s">
        <v>407</v>
      </c>
      <c r="C3" s="69" t="s">
        <v>89</v>
      </c>
      <c r="D3" s="69" t="s">
        <v>587</v>
      </c>
      <c r="E3" s="50"/>
      <c r="F3" s="50"/>
      <c r="G3" s="50"/>
      <c r="H3" s="50"/>
      <c r="I3" s="50"/>
      <c r="J3" s="50"/>
      <c r="K3" s="50"/>
      <c r="L3" s="50"/>
      <c r="M3" s="50"/>
      <c r="N3" s="69" t="s">
        <v>112</v>
      </c>
      <c r="O3" s="69" t="s">
        <v>408</v>
      </c>
      <c r="P3" s="69" t="s">
        <v>408</v>
      </c>
      <c r="Q3" s="76" t="s">
        <v>409</v>
      </c>
      <c r="R3" s="78"/>
    </row>
    <row r="4" spans="1:18" ht="16" x14ac:dyDescent="0.2">
      <c r="A4" s="227"/>
      <c r="B4" s="69" t="s">
        <v>410</v>
      </c>
      <c r="C4" s="69" t="s">
        <v>113</v>
      </c>
      <c r="D4" s="69" t="s">
        <v>588</v>
      </c>
      <c r="E4" s="50"/>
      <c r="F4" s="50"/>
      <c r="G4" s="50"/>
      <c r="H4" s="50"/>
      <c r="I4" s="50"/>
      <c r="J4" s="50"/>
      <c r="K4" s="50"/>
      <c r="L4" s="50"/>
      <c r="M4" s="50"/>
      <c r="N4" s="69" t="s">
        <v>114</v>
      </c>
      <c r="O4" s="69" t="s">
        <v>411</v>
      </c>
      <c r="P4" s="69" t="s">
        <v>574</v>
      </c>
      <c r="Q4" s="76" t="s">
        <v>409</v>
      </c>
      <c r="R4" s="78"/>
    </row>
    <row r="5" spans="1:18" ht="16" x14ac:dyDescent="0.2">
      <c r="A5" s="227"/>
      <c r="B5" s="69" t="s">
        <v>412</v>
      </c>
      <c r="C5" s="69" t="s">
        <v>90</v>
      </c>
      <c r="D5" s="69" t="s">
        <v>589</v>
      </c>
      <c r="E5" s="54"/>
      <c r="F5" s="54"/>
      <c r="G5" s="54"/>
      <c r="H5" s="54"/>
      <c r="I5" s="54"/>
      <c r="J5" s="54"/>
      <c r="K5" s="54"/>
      <c r="L5" s="54"/>
      <c r="M5" s="54"/>
      <c r="N5" s="69" t="s">
        <v>115</v>
      </c>
      <c r="O5" s="69" t="s">
        <v>413</v>
      </c>
      <c r="P5" s="69" t="s">
        <v>575</v>
      </c>
      <c r="Q5" s="76" t="s">
        <v>409</v>
      </c>
      <c r="R5" s="78"/>
    </row>
    <row r="6" spans="1:18" ht="16" x14ac:dyDescent="0.2">
      <c r="A6" s="227"/>
      <c r="B6" s="69" t="s">
        <v>414</v>
      </c>
      <c r="C6" s="69" t="s">
        <v>4</v>
      </c>
      <c r="D6" s="69" t="s">
        <v>590</v>
      </c>
      <c r="E6" s="54"/>
      <c r="F6" s="54"/>
      <c r="G6" s="54"/>
      <c r="H6" s="54"/>
      <c r="I6" s="54"/>
      <c r="J6" s="54"/>
      <c r="K6" s="54"/>
      <c r="L6" s="54"/>
      <c r="M6" s="54"/>
      <c r="N6" s="53"/>
      <c r="O6" s="53"/>
      <c r="P6" s="53"/>
      <c r="Q6" s="76" t="s">
        <v>409</v>
      </c>
      <c r="R6" s="78"/>
    </row>
    <row r="7" spans="1:18" ht="16" x14ac:dyDescent="0.2">
      <c r="A7" s="227"/>
      <c r="B7" s="69" t="s">
        <v>415</v>
      </c>
      <c r="C7" s="69" t="s">
        <v>5</v>
      </c>
      <c r="D7" s="69" t="s">
        <v>591</v>
      </c>
      <c r="E7" s="11"/>
      <c r="F7" s="11"/>
      <c r="G7" s="11"/>
      <c r="H7" s="11"/>
      <c r="I7" s="11"/>
      <c r="J7" s="11"/>
      <c r="K7" s="11"/>
      <c r="L7" s="11"/>
      <c r="M7" s="11"/>
      <c r="N7" s="69" t="s">
        <v>115</v>
      </c>
      <c r="O7" s="69" t="s">
        <v>413</v>
      </c>
      <c r="P7" s="69" t="s">
        <v>575</v>
      </c>
      <c r="Q7" s="76" t="s">
        <v>409</v>
      </c>
      <c r="R7" s="78"/>
    </row>
    <row r="8" spans="1:18" ht="16" x14ac:dyDescent="0.2">
      <c r="A8" s="227"/>
      <c r="B8" s="69" t="s">
        <v>416</v>
      </c>
      <c r="C8" s="69" t="s">
        <v>6</v>
      </c>
      <c r="D8" s="69" t="s">
        <v>592</v>
      </c>
      <c r="E8" s="54"/>
      <c r="F8" s="54"/>
      <c r="G8" s="54"/>
      <c r="H8" s="54"/>
      <c r="I8" s="54"/>
      <c r="J8" s="54"/>
      <c r="K8" s="54"/>
      <c r="L8" s="54"/>
      <c r="M8" s="54"/>
      <c r="N8" s="69" t="s">
        <v>115</v>
      </c>
      <c r="O8" s="69" t="s">
        <v>413</v>
      </c>
      <c r="P8" s="69" t="s">
        <v>575</v>
      </c>
      <c r="Q8" s="33" t="s">
        <v>417</v>
      </c>
      <c r="R8" s="78"/>
    </row>
    <row r="9" spans="1:18" ht="16" x14ac:dyDescent="0.2">
      <c r="A9" s="227"/>
      <c r="B9" s="69" t="s">
        <v>418</v>
      </c>
      <c r="C9" s="69" t="s">
        <v>8</v>
      </c>
      <c r="D9" s="69" t="s">
        <v>593</v>
      </c>
      <c r="E9" s="11"/>
      <c r="F9" s="11"/>
      <c r="G9" s="11"/>
      <c r="H9" s="11"/>
      <c r="I9" s="11"/>
      <c r="J9" s="11"/>
      <c r="K9" s="11"/>
      <c r="L9" s="11"/>
      <c r="M9" s="11"/>
      <c r="N9" s="69" t="s">
        <v>115</v>
      </c>
      <c r="O9" s="69" t="s">
        <v>413</v>
      </c>
      <c r="P9" s="69" t="s">
        <v>575</v>
      </c>
      <c r="Q9" s="33" t="s">
        <v>419</v>
      </c>
      <c r="R9" s="78"/>
    </row>
    <row r="10" spans="1:18" ht="15" customHeight="1" x14ac:dyDescent="0.2">
      <c r="A10" s="227"/>
      <c r="B10" s="69" t="s">
        <v>420</v>
      </c>
      <c r="C10" s="69" t="s">
        <v>91</v>
      </c>
      <c r="D10" s="69" t="s">
        <v>594</v>
      </c>
      <c r="E10" s="11"/>
      <c r="F10" s="11"/>
      <c r="G10" s="11"/>
      <c r="H10" s="11"/>
      <c r="I10" s="11"/>
      <c r="J10" s="11"/>
      <c r="K10" s="11"/>
      <c r="L10" s="11"/>
      <c r="M10" s="11"/>
      <c r="N10" s="69" t="s">
        <v>115</v>
      </c>
      <c r="O10" s="69" t="s">
        <v>413</v>
      </c>
      <c r="P10" s="69" t="s">
        <v>575</v>
      </c>
      <c r="Q10" s="76" t="s">
        <v>409</v>
      </c>
      <c r="R10" s="78"/>
    </row>
    <row r="11" spans="1:18" ht="16" x14ac:dyDescent="0.2">
      <c r="A11" s="227"/>
      <c r="B11" s="69" t="s">
        <v>421</v>
      </c>
      <c r="C11" s="69" t="s">
        <v>10</v>
      </c>
      <c r="D11" s="69" t="s">
        <v>595</v>
      </c>
      <c r="E11" s="11"/>
      <c r="F11" s="11"/>
      <c r="G11" s="11"/>
      <c r="H11" s="11"/>
      <c r="I11" s="11"/>
      <c r="J11" s="11"/>
      <c r="K11" s="11"/>
      <c r="L11" s="11"/>
      <c r="M11" s="11"/>
      <c r="N11" s="69" t="s">
        <v>115</v>
      </c>
      <c r="O11" s="69" t="s">
        <v>413</v>
      </c>
      <c r="P11" s="69" t="s">
        <v>575</v>
      </c>
      <c r="Q11" s="76" t="s">
        <v>422</v>
      </c>
      <c r="R11" s="78"/>
    </row>
    <row r="12" spans="1:18" ht="16" x14ac:dyDescent="0.2">
      <c r="A12" s="227"/>
      <c r="B12" s="69" t="s">
        <v>423</v>
      </c>
      <c r="C12" s="69" t="s">
        <v>12</v>
      </c>
      <c r="D12" s="69" t="s">
        <v>596</v>
      </c>
      <c r="E12" s="56"/>
      <c r="F12" s="56"/>
      <c r="G12" s="56"/>
      <c r="H12" s="56"/>
      <c r="I12" s="56"/>
      <c r="J12" s="56"/>
      <c r="K12" s="56"/>
      <c r="L12" s="56"/>
      <c r="M12" s="56"/>
      <c r="N12" s="69" t="s">
        <v>116</v>
      </c>
      <c r="O12" s="69" t="s">
        <v>424</v>
      </c>
      <c r="P12" s="69" t="s">
        <v>576</v>
      </c>
      <c r="Q12" s="76" t="s">
        <v>425</v>
      </c>
      <c r="R12" s="78"/>
    </row>
    <row r="13" spans="1:18" ht="16" x14ac:dyDescent="0.2">
      <c r="A13" s="227"/>
      <c r="B13" s="69" t="s">
        <v>426</v>
      </c>
      <c r="C13" s="69" t="s">
        <v>14</v>
      </c>
      <c r="D13" s="69" t="s">
        <v>597</v>
      </c>
      <c r="E13" s="56"/>
      <c r="F13" s="56"/>
      <c r="G13" s="56"/>
      <c r="H13" s="56"/>
      <c r="I13" s="56"/>
      <c r="J13" s="56"/>
      <c r="K13" s="56"/>
      <c r="L13" s="56"/>
      <c r="M13" s="56"/>
      <c r="N13" s="69" t="s">
        <v>116</v>
      </c>
      <c r="O13" s="69" t="s">
        <v>424</v>
      </c>
      <c r="P13" s="69" t="s">
        <v>576</v>
      </c>
      <c r="Q13" s="76" t="s">
        <v>425</v>
      </c>
      <c r="R13" s="78"/>
    </row>
    <row r="14" spans="1:18" ht="16" x14ac:dyDescent="0.2">
      <c r="A14" s="227"/>
      <c r="B14" s="69" t="s">
        <v>427</v>
      </c>
      <c r="C14" s="69" t="s">
        <v>15</v>
      </c>
      <c r="D14" s="69" t="s">
        <v>598</v>
      </c>
      <c r="E14" s="56"/>
      <c r="F14" s="56"/>
      <c r="G14" s="56"/>
      <c r="H14" s="56"/>
      <c r="I14" s="56"/>
      <c r="J14" s="56"/>
      <c r="K14" s="56"/>
      <c r="L14" s="56"/>
      <c r="M14" s="56"/>
      <c r="N14" s="69" t="s">
        <v>116</v>
      </c>
      <c r="O14" s="69" t="s">
        <v>424</v>
      </c>
      <c r="P14" s="69" t="s">
        <v>576</v>
      </c>
      <c r="Q14" s="76" t="s">
        <v>425</v>
      </c>
      <c r="R14" s="78"/>
    </row>
    <row r="15" spans="1:18" ht="16" x14ac:dyDescent="0.2">
      <c r="A15" s="227"/>
      <c r="B15" s="69" t="s">
        <v>428</v>
      </c>
      <c r="C15" s="69" t="s">
        <v>16</v>
      </c>
      <c r="D15" s="69" t="s">
        <v>599</v>
      </c>
      <c r="E15" s="56"/>
      <c r="F15" s="56"/>
      <c r="G15" s="56"/>
      <c r="H15" s="56"/>
      <c r="I15" s="56"/>
      <c r="J15" s="56"/>
      <c r="K15" s="56"/>
      <c r="L15" s="56"/>
      <c r="M15" s="56"/>
      <c r="N15" s="69" t="s">
        <v>112</v>
      </c>
      <c r="O15" s="69" t="s">
        <v>408</v>
      </c>
      <c r="P15" s="69" t="s">
        <v>408</v>
      </c>
      <c r="Q15" s="8" t="s">
        <v>429</v>
      </c>
      <c r="R15" s="78"/>
    </row>
    <row r="16" spans="1:18" ht="16" x14ac:dyDescent="0.2">
      <c r="A16" s="228"/>
      <c r="B16" s="12" t="s">
        <v>430</v>
      </c>
      <c r="C16" s="69" t="s">
        <v>519</v>
      </c>
      <c r="D16" s="12" t="s">
        <v>600</v>
      </c>
      <c r="E16" s="56"/>
      <c r="F16" s="56"/>
      <c r="G16" s="56"/>
      <c r="H16" s="56"/>
      <c r="I16" s="56"/>
      <c r="J16" s="56"/>
      <c r="K16" s="56"/>
      <c r="L16" s="56"/>
      <c r="M16" s="56"/>
      <c r="N16" s="48"/>
      <c r="O16" s="12" t="s">
        <v>431</v>
      </c>
      <c r="P16" s="12" t="s">
        <v>431</v>
      </c>
      <c r="Q16" s="13" t="s">
        <v>432</v>
      </c>
      <c r="R16" s="78"/>
    </row>
    <row r="17" spans="1:18" ht="16" x14ac:dyDescent="0.2">
      <c r="A17" s="226" t="s">
        <v>433</v>
      </c>
      <c r="B17" s="69" t="s">
        <v>434</v>
      </c>
      <c r="C17" s="69" t="s">
        <v>19</v>
      </c>
      <c r="D17" s="69" t="s">
        <v>601</v>
      </c>
      <c r="E17" s="53"/>
      <c r="F17" s="53"/>
      <c r="G17" s="53"/>
      <c r="H17" s="53"/>
      <c r="I17" s="53"/>
      <c r="J17" s="53"/>
      <c r="K17" s="53"/>
      <c r="L17" s="53"/>
      <c r="M17" s="53"/>
      <c r="N17" s="69"/>
      <c r="O17" s="69"/>
      <c r="P17" s="69"/>
      <c r="Q17" s="8" t="s">
        <v>435</v>
      </c>
      <c r="R17" s="78"/>
    </row>
    <row r="18" spans="1:18" ht="16" x14ac:dyDescent="0.2">
      <c r="A18" s="227"/>
      <c r="B18" s="69" t="s">
        <v>436</v>
      </c>
      <c r="C18" s="69" t="s">
        <v>21</v>
      </c>
      <c r="D18" s="69" t="s">
        <v>602</v>
      </c>
      <c r="E18" s="14"/>
      <c r="F18" s="14"/>
      <c r="G18" s="14"/>
      <c r="H18" s="60"/>
      <c r="I18" s="60"/>
      <c r="J18" s="60"/>
      <c r="K18" s="60"/>
      <c r="L18" s="60"/>
      <c r="M18" s="60"/>
      <c r="N18" s="31" t="s">
        <v>112</v>
      </c>
      <c r="O18" s="69"/>
      <c r="P18" s="69"/>
      <c r="Q18" s="39" t="s">
        <v>437</v>
      </c>
      <c r="R18" s="78"/>
    </row>
    <row r="19" spans="1:18" ht="16" x14ac:dyDescent="0.2">
      <c r="A19" s="227"/>
      <c r="B19" s="31" t="s">
        <v>438</v>
      </c>
      <c r="C19" s="69" t="s">
        <v>23</v>
      </c>
      <c r="D19" s="31" t="s">
        <v>603</v>
      </c>
      <c r="E19" s="15"/>
      <c r="F19" s="15"/>
      <c r="G19" s="15"/>
      <c r="H19" s="61"/>
      <c r="I19" s="61"/>
      <c r="J19" s="61"/>
      <c r="K19" s="61"/>
      <c r="L19" s="61"/>
      <c r="M19" s="61"/>
      <c r="N19" s="31"/>
      <c r="O19" s="31" t="s">
        <v>408</v>
      </c>
      <c r="P19" s="31" t="s">
        <v>408</v>
      </c>
      <c r="Q19" s="58" t="s">
        <v>435</v>
      </c>
      <c r="R19" s="78"/>
    </row>
    <row r="20" spans="1:18" ht="16" x14ac:dyDescent="0.2">
      <c r="A20" s="227"/>
      <c r="B20" s="31" t="s">
        <v>439</v>
      </c>
      <c r="C20" s="69" t="s">
        <v>24</v>
      </c>
      <c r="D20" s="31" t="s">
        <v>604</v>
      </c>
      <c r="E20" s="59"/>
      <c r="F20" s="59"/>
      <c r="G20" s="59"/>
      <c r="H20" s="65"/>
      <c r="I20" s="65"/>
      <c r="J20" s="65"/>
      <c r="K20" s="65"/>
      <c r="L20" s="65"/>
      <c r="M20" s="65"/>
      <c r="N20" s="31"/>
      <c r="O20" s="31"/>
      <c r="P20" s="31"/>
      <c r="Q20" s="8" t="s">
        <v>440</v>
      </c>
      <c r="R20" s="78"/>
    </row>
    <row r="21" spans="1:18" ht="16" x14ac:dyDescent="0.2">
      <c r="A21" s="227"/>
      <c r="B21" s="31" t="s">
        <v>441</v>
      </c>
      <c r="C21" s="69" t="s">
        <v>26</v>
      </c>
      <c r="D21" s="31" t="s">
        <v>605</v>
      </c>
      <c r="E21" s="59"/>
      <c r="F21" s="59"/>
      <c r="G21" s="59"/>
      <c r="H21" s="65"/>
      <c r="I21" s="65"/>
      <c r="J21" s="65"/>
      <c r="K21" s="65"/>
      <c r="L21" s="65"/>
      <c r="M21" s="65"/>
      <c r="O21" s="31"/>
      <c r="P21" s="31"/>
      <c r="Q21" s="8" t="s">
        <v>440</v>
      </c>
      <c r="R21" s="78"/>
    </row>
    <row r="22" spans="1:18" ht="16" x14ac:dyDescent="0.2">
      <c r="A22" s="227"/>
      <c r="B22" s="31" t="s">
        <v>442</v>
      </c>
      <c r="C22" s="69" t="s">
        <v>520</v>
      </c>
      <c r="D22" s="31" t="s">
        <v>606</v>
      </c>
      <c r="E22" s="237"/>
      <c r="F22" s="238"/>
      <c r="G22" s="238"/>
      <c r="H22" s="238"/>
      <c r="I22" s="238"/>
      <c r="J22" s="238"/>
      <c r="K22" s="239"/>
      <c r="L22" s="16"/>
      <c r="M22" s="65"/>
      <c r="O22" s="31"/>
      <c r="P22" s="31"/>
      <c r="Q22" s="8" t="s">
        <v>440</v>
      </c>
      <c r="R22" s="78"/>
    </row>
    <row r="23" spans="1:18" ht="16" x14ac:dyDescent="0.2">
      <c r="A23" s="227"/>
      <c r="B23" s="31" t="s">
        <v>443</v>
      </c>
      <c r="C23" s="69" t="s">
        <v>27</v>
      </c>
      <c r="D23" s="31" t="s">
        <v>607</v>
      </c>
      <c r="E23" s="59"/>
      <c r="F23" s="59"/>
      <c r="G23" s="59"/>
      <c r="H23" s="59"/>
      <c r="I23" s="59"/>
      <c r="J23" s="59"/>
      <c r="K23" s="59"/>
      <c r="L23" s="59"/>
      <c r="M23" s="59"/>
      <c r="N23" s="31" t="s">
        <v>112</v>
      </c>
      <c r="O23" s="31" t="s">
        <v>408</v>
      </c>
      <c r="P23" s="31" t="s">
        <v>408</v>
      </c>
      <c r="Q23" s="73" t="s">
        <v>435</v>
      </c>
      <c r="R23" s="78"/>
    </row>
    <row r="24" spans="1:18" ht="16" x14ac:dyDescent="0.2">
      <c r="A24" s="228"/>
      <c r="B24" s="31" t="s">
        <v>444</v>
      </c>
      <c r="C24" s="69" t="s">
        <v>28</v>
      </c>
      <c r="D24" s="31" t="s">
        <v>608</v>
      </c>
      <c r="E24" s="59"/>
      <c r="F24" s="59"/>
      <c r="G24" s="59"/>
      <c r="H24" s="65"/>
      <c r="I24" s="65"/>
      <c r="J24" s="65"/>
      <c r="K24" s="65"/>
      <c r="L24" s="65"/>
      <c r="M24" s="65"/>
      <c r="N24" s="31" t="s">
        <v>117</v>
      </c>
      <c r="O24" s="31" t="s">
        <v>445</v>
      </c>
      <c r="P24" s="31" t="s">
        <v>577</v>
      </c>
      <c r="Q24" s="8" t="s">
        <v>446</v>
      </c>
      <c r="R24" s="78"/>
    </row>
    <row r="25" spans="1:18" x14ac:dyDescent="0.2">
      <c r="A25" s="240" t="s">
        <v>447</v>
      </c>
      <c r="B25" s="240"/>
      <c r="C25" s="10"/>
      <c r="D25" s="10"/>
      <c r="E25" s="10"/>
      <c r="F25" s="10"/>
      <c r="G25" s="10"/>
      <c r="H25" s="10"/>
      <c r="I25" s="10"/>
      <c r="J25" s="10"/>
      <c r="K25" s="10"/>
      <c r="L25" s="10"/>
      <c r="M25" s="10"/>
      <c r="N25" s="9"/>
      <c r="O25" s="9"/>
      <c r="P25" s="9"/>
      <c r="Q25" s="79"/>
      <c r="R25" s="70"/>
    </row>
    <row r="26" spans="1:18" ht="18" customHeight="1" x14ac:dyDescent="0.2">
      <c r="A26" s="229" t="s">
        <v>448</v>
      </c>
      <c r="B26" s="55" t="s">
        <v>449</v>
      </c>
      <c r="C26" s="69" t="s">
        <v>32</v>
      </c>
      <c r="D26" s="55" t="s">
        <v>609</v>
      </c>
      <c r="E26" s="17"/>
      <c r="F26" s="17"/>
      <c r="G26" s="17"/>
      <c r="H26" s="62"/>
      <c r="I26" s="62"/>
      <c r="J26" s="62"/>
      <c r="K26" s="62"/>
      <c r="L26" s="62"/>
      <c r="M26" s="62"/>
      <c r="N26" s="69" t="s">
        <v>115</v>
      </c>
      <c r="O26" s="69" t="s">
        <v>413</v>
      </c>
      <c r="P26" s="69" t="s">
        <v>575</v>
      </c>
      <c r="Q26" s="76" t="s">
        <v>422</v>
      </c>
      <c r="R26" s="78"/>
    </row>
    <row r="27" spans="1:18" ht="16" x14ac:dyDescent="0.2">
      <c r="A27" s="230"/>
      <c r="B27" s="55" t="s">
        <v>450</v>
      </c>
      <c r="C27" s="69" t="s">
        <v>33</v>
      </c>
      <c r="D27" s="55" t="s">
        <v>610</v>
      </c>
      <c r="E27" s="17"/>
      <c r="F27" s="17"/>
      <c r="G27" s="17"/>
      <c r="H27" s="62"/>
      <c r="I27" s="62"/>
      <c r="J27" s="62"/>
      <c r="K27" s="62"/>
      <c r="L27" s="62"/>
      <c r="M27" s="62"/>
      <c r="N27" s="69" t="s">
        <v>115</v>
      </c>
      <c r="O27" s="69" t="s">
        <v>413</v>
      </c>
      <c r="P27" s="69" t="s">
        <v>575</v>
      </c>
      <c r="Q27" s="76" t="s">
        <v>422</v>
      </c>
      <c r="R27" s="78"/>
    </row>
    <row r="28" spans="1:18" ht="16" x14ac:dyDescent="0.2">
      <c r="A28" s="230"/>
      <c r="B28" s="55" t="s">
        <v>451</v>
      </c>
      <c r="C28" s="69" t="s">
        <v>34</v>
      </c>
      <c r="D28" s="55" t="s">
        <v>611</v>
      </c>
      <c r="E28" s="17"/>
      <c r="F28" s="17"/>
      <c r="G28" s="17"/>
      <c r="H28" s="62"/>
      <c r="I28" s="62"/>
      <c r="J28" s="62"/>
      <c r="K28" s="62"/>
      <c r="L28" s="62"/>
      <c r="M28" s="62"/>
      <c r="N28" s="69" t="s">
        <v>115</v>
      </c>
      <c r="O28" s="69" t="s">
        <v>413</v>
      </c>
      <c r="P28" s="69" t="s">
        <v>575</v>
      </c>
      <c r="Q28" s="76" t="s">
        <v>422</v>
      </c>
      <c r="R28" s="78"/>
    </row>
    <row r="29" spans="1:18" ht="16" x14ac:dyDescent="0.2">
      <c r="A29" s="230"/>
      <c r="B29" s="55" t="s">
        <v>452</v>
      </c>
      <c r="C29" s="69" t="s">
        <v>35</v>
      </c>
      <c r="D29" s="55" t="s">
        <v>612</v>
      </c>
      <c r="E29" s="17"/>
      <c r="F29" s="17"/>
      <c r="G29" s="17"/>
      <c r="H29" s="62"/>
      <c r="I29" s="62"/>
      <c r="J29" s="62"/>
      <c r="K29" s="62"/>
      <c r="L29" s="62"/>
      <c r="M29" s="62"/>
      <c r="N29" s="69" t="s">
        <v>115</v>
      </c>
      <c r="O29" s="69" t="s">
        <v>413</v>
      </c>
      <c r="P29" s="69" t="s">
        <v>575</v>
      </c>
      <c r="Q29" s="76" t="s">
        <v>422</v>
      </c>
      <c r="R29" s="78"/>
    </row>
    <row r="30" spans="1:18" ht="16" x14ac:dyDescent="0.2">
      <c r="A30" s="230"/>
      <c r="B30" s="55" t="s">
        <v>453</v>
      </c>
      <c r="C30" s="69" t="s">
        <v>36</v>
      </c>
      <c r="D30" s="55" t="s">
        <v>613</v>
      </c>
      <c r="E30" s="17"/>
      <c r="F30" s="17"/>
      <c r="G30" s="17"/>
      <c r="H30" s="62"/>
      <c r="I30" s="62"/>
      <c r="J30" s="62"/>
      <c r="K30" s="62"/>
      <c r="L30" s="62"/>
      <c r="M30" s="62"/>
      <c r="N30" s="69" t="s">
        <v>115</v>
      </c>
      <c r="O30" s="69" t="s">
        <v>413</v>
      </c>
      <c r="P30" s="69" t="s">
        <v>575</v>
      </c>
      <c r="Q30" s="76" t="s">
        <v>422</v>
      </c>
      <c r="R30" s="78"/>
    </row>
    <row r="31" spans="1:18" ht="16" x14ac:dyDescent="0.2">
      <c r="A31" s="230"/>
      <c r="B31" s="55" t="s">
        <v>454</v>
      </c>
      <c r="C31" s="69" t="s">
        <v>37</v>
      </c>
      <c r="D31" s="55" t="s">
        <v>614</v>
      </c>
      <c r="E31" s="17"/>
      <c r="F31" s="17"/>
      <c r="G31" s="17"/>
      <c r="H31" s="62"/>
      <c r="I31" s="62"/>
      <c r="J31" s="62"/>
      <c r="K31" s="62"/>
      <c r="L31" s="62"/>
      <c r="M31" s="62"/>
      <c r="N31" s="69" t="s">
        <v>115</v>
      </c>
      <c r="O31" s="69" t="s">
        <v>413</v>
      </c>
      <c r="P31" s="69" t="s">
        <v>575</v>
      </c>
      <c r="Q31" s="76" t="s">
        <v>422</v>
      </c>
      <c r="R31" s="78"/>
    </row>
    <row r="32" spans="1:18" ht="16" x14ac:dyDescent="0.2">
      <c r="A32" s="230"/>
      <c r="B32" s="55" t="s">
        <v>455</v>
      </c>
      <c r="C32" s="69" t="s">
        <v>38</v>
      </c>
      <c r="D32" s="55" t="s">
        <v>615</v>
      </c>
      <c r="E32" s="17"/>
      <c r="F32" s="17"/>
      <c r="G32" s="17"/>
      <c r="H32" s="62"/>
      <c r="I32" s="62"/>
      <c r="J32" s="62"/>
      <c r="K32" s="62"/>
      <c r="L32" s="62"/>
      <c r="M32" s="62"/>
      <c r="N32" s="69" t="s">
        <v>115</v>
      </c>
      <c r="O32" s="69" t="s">
        <v>413</v>
      </c>
      <c r="P32" s="69" t="s">
        <v>575</v>
      </c>
      <c r="Q32" s="76" t="s">
        <v>422</v>
      </c>
      <c r="R32" s="78"/>
    </row>
    <row r="33" spans="1:18" ht="16" x14ac:dyDescent="0.2">
      <c r="A33" s="230"/>
      <c r="B33" s="55" t="s">
        <v>456</v>
      </c>
      <c r="C33" s="69" t="s">
        <v>39</v>
      </c>
      <c r="D33" s="55" t="s">
        <v>616</v>
      </c>
      <c r="E33" s="17"/>
      <c r="F33" s="17"/>
      <c r="G33" s="17"/>
      <c r="H33" s="62"/>
      <c r="I33" s="62"/>
      <c r="J33" s="62"/>
      <c r="K33" s="62"/>
      <c r="L33" s="62"/>
      <c r="M33" s="62"/>
      <c r="N33" s="69" t="s">
        <v>115</v>
      </c>
      <c r="O33" s="69" t="s">
        <v>413</v>
      </c>
      <c r="P33" s="69" t="s">
        <v>575</v>
      </c>
      <c r="Q33" s="8" t="s">
        <v>457</v>
      </c>
      <c r="R33" s="78"/>
    </row>
    <row r="34" spans="1:18" ht="28.75" customHeight="1" x14ac:dyDescent="0.2">
      <c r="A34" s="230"/>
      <c r="B34" s="55" t="s">
        <v>458</v>
      </c>
      <c r="C34" s="69" t="s">
        <v>41</v>
      </c>
      <c r="D34" s="55" t="s">
        <v>617</v>
      </c>
      <c r="E34" s="18"/>
      <c r="F34" s="15"/>
      <c r="G34" s="53"/>
      <c r="H34" s="57"/>
      <c r="I34" s="57"/>
      <c r="J34" s="57"/>
      <c r="K34" s="57"/>
      <c r="L34" s="57"/>
      <c r="M34" s="57"/>
      <c r="N34" s="69"/>
      <c r="O34" s="69"/>
      <c r="P34" s="69"/>
      <c r="Q34" s="64" t="s">
        <v>459</v>
      </c>
      <c r="R34" s="78"/>
    </row>
    <row r="35" spans="1:18" ht="16" x14ac:dyDescent="0.2">
      <c r="A35" s="230"/>
      <c r="B35" s="55" t="s">
        <v>460</v>
      </c>
      <c r="C35" s="69" t="s">
        <v>42</v>
      </c>
      <c r="D35" s="55" t="s">
        <v>618</v>
      </c>
      <c r="E35" s="15"/>
      <c r="F35" s="15"/>
      <c r="G35" s="53"/>
      <c r="H35" s="57"/>
      <c r="I35" s="57"/>
      <c r="J35" s="57"/>
      <c r="K35" s="57"/>
      <c r="L35" s="57"/>
      <c r="M35" s="57"/>
      <c r="N35" s="69" t="s">
        <v>115</v>
      </c>
      <c r="O35" s="69" t="s">
        <v>413</v>
      </c>
      <c r="P35" s="69" t="s">
        <v>575</v>
      </c>
      <c r="Q35" s="64" t="s">
        <v>422</v>
      </c>
      <c r="R35" s="78"/>
    </row>
    <row r="36" spans="1:18" ht="15" customHeight="1" x14ac:dyDescent="0.2">
      <c r="A36" s="230"/>
      <c r="B36" s="55" t="s">
        <v>461</v>
      </c>
      <c r="C36" s="69" t="s">
        <v>96</v>
      </c>
      <c r="D36" s="55" t="s">
        <v>619</v>
      </c>
      <c r="E36" s="19"/>
      <c r="F36" s="53"/>
      <c r="G36" s="53"/>
      <c r="H36" s="57"/>
      <c r="I36" s="57"/>
      <c r="J36" s="57"/>
      <c r="K36" s="57"/>
      <c r="L36" s="57"/>
      <c r="M36" s="57"/>
      <c r="N36" s="35" t="s">
        <v>99</v>
      </c>
      <c r="O36" s="35" t="s">
        <v>462</v>
      </c>
      <c r="P36" s="35" t="s">
        <v>578</v>
      </c>
      <c r="Q36" s="76" t="s">
        <v>463</v>
      </c>
      <c r="R36" s="78"/>
    </row>
    <row r="37" spans="1:18" ht="15" customHeight="1" x14ac:dyDescent="0.2">
      <c r="A37" s="230"/>
      <c r="B37" s="74" t="s">
        <v>464</v>
      </c>
      <c r="C37" s="69" t="s">
        <v>521</v>
      </c>
      <c r="D37" s="74" t="s">
        <v>620</v>
      </c>
      <c r="E37" s="18"/>
      <c r="F37" s="53"/>
      <c r="G37" s="53"/>
      <c r="H37" s="57"/>
      <c r="I37" s="57"/>
      <c r="J37" s="57"/>
      <c r="K37" s="57"/>
      <c r="L37" s="57"/>
      <c r="M37" s="57"/>
      <c r="N37" s="35" t="s">
        <v>100</v>
      </c>
      <c r="O37" s="35" t="s">
        <v>465</v>
      </c>
      <c r="P37" s="35" t="s">
        <v>579</v>
      </c>
      <c r="Q37" s="8" t="s">
        <v>466</v>
      </c>
      <c r="R37" s="78"/>
    </row>
    <row r="38" spans="1:18" ht="16" x14ac:dyDescent="0.2">
      <c r="A38" s="226" t="s">
        <v>467</v>
      </c>
      <c r="B38" s="69" t="s">
        <v>468</v>
      </c>
      <c r="C38" s="69" t="s">
        <v>46</v>
      </c>
      <c r="D38" s="69" t="s">
        <v>621</v>
      </c>
      <c r="E38" s="21"/>
      <c r="F38" s="17"/>
      <c r="G38" s="17"/>
      <c r="H38" s="62"/>
      <c r="I38" s="62"/>
      <c r="J38" s="62"/>
      <c r="K38" s="62"/>
      <c r="L38" s="62"/>
      <c r="M38" s="62"/>
      <c r="N38" s="69" t="s">
        <v>115</v>
      </c>
      <c r="O38" s="69" t="s">
        <v>413</v>
      </c>
      <c r="P38" s="69" t="s">
        <v>575</v>
      </c>
      <c r="Q38" s="67" t="s">
        <v>422</v>
      </c>
      <c r="R38" s="78"/>
    </row>
    <row r="39" spans="1:18" ht="16" x14ac:dyDescent="0.2">
      <c r="A39" s="227"/>
      <c r="B39" s="69" t="s">
        <v>469</v>
      </c>
      <c r="C39" s="69" t="s">
        <v>47</v>
      </c>
      <c r="D39" s="69" t="s">
        <v>622</v>
      </c>
      <c r="E39" s="17"/>
      <c r="F39" s="17"/>
      <c r="G39" s="17"/>
      <c r="H39" s="62"/>
      <c r="I39" s="62"/>
      <c r="J39" s="62"/>
      <c r="K39" s="62"/>
      <c r="L39" s="62"/>
      <c r="M39" s="62"/>
      <c r="N39" s="69" t="s">
        <v>115</v>
      </c>
      <c r="O39" s="69" t="s">
        <v>413</v>
      </c>
      <c r="P39" s="69" t="s">
        <v>575</v>
      </c>
      <c r="Q39" s="64" t="s">
        <v>422</v>
      </c>
      <c r="R39" s="78"/>
    </row>
    <row r="40" spans="1:18" ht="16" x14ac:dyDescent="0.2">
      <c r="A40" s="227"/>
      <c r="B40" s="69" t="s">
        <v>470</v>
      </c>
      <c r="C40" s="69" t="s">
        <v>48</v>
      </c>
      <c r="D40" s="69" t="s">
        <v>623</v>
      </c>
      <c r="E40" s="17"/>
      <c r="F40" s="17"/>
      <c r="G40" s="17"/>
      <c r="H40" s="62"/>
      <c r="I40" s="62"/>
      <c r="J40" s="62"/>
      <c r="K40" s="62"/>
      <c r="L40" s="62"/>
      <c r="M40" s="62"/>
      <c r="N40" s="69" t="s">
        <v>115</v>
      </c>
      <c r="O40" s="69" t="s">
        <v>413</v>
      </c>
      <c r="P40" s="69" t="s">
        <v>575</v>
      </c>
      <c r="Q40" s="64" t="s">
        <v>422</v>
      </c>
      <c r="R40" s="71"/>
    </row>
    <row r="41" spans="1:18" ht="16" x14ac:dyDescent="0.2">
      <c r="A41" s="227"/>
      <c r="B41" s="69" t="s">
        <v>471</v>
      </c>
      <c r="C41" s="69" t="s">
        <v>49</v>
      </c>
      <c r="D41" s="69" t="s">
        <v>624</v>
      </c>
      <c r="E41" s="17"/>
      <c r="F41" s="17"/>
      <c r="G41" s="17"/>
      <c r="H41" s="62"/>
      <c r="I41" s="62"/>
      <c r="J41" s="62"/>
      <c r="K41" s="62"/>
      <c r="L41" s="62"/>
      <c r="M41" s="62"/>
      <c r="N41" s="69" t="s">
        <v>115</v>
      </c>
      <c r="O41" s="69" t="s">
        <v>413</v>
      </c>
      <c r="P41" s="69" t="s">
        <v>575</v>
      </c>
      <c r="Q41" s="64" t="s">
        <v>422</v>
      </c>
      <c r="R41" s="78"/>
    </row>
    <row r="42" spans="1:18" ht="16" x14ac:dyDescent="0.2">
      <c r="A42" s="227"/>
      <c r="B42" s="69" t="s">
        <v>472</v>
      </c>
      <c r="C42" s="69" t="s">
        <v>50</v>
      </c>
      <c r="D42" s="69" t="s">
        <v>625</v>
      </c>
      <c r="E42" s="17"/>
      <c r="F42" s="17"/>
      <c r="G42" s="17"/>
      <c r="H42" s="62"/>
      <c r="I42" s="62"/>
      <c r="J42" s="62"/>
      <c r="K42" s="62"/>
      <c r="L42" s="62"/>
      <c r="M42" s="62"/>
      <c r="N42" s="69" t="s">
        <v>115</v>
      </c>
      <c r="O42" s="69" t="s">
        <v>413</v>
      </c>
      <c r="P42" s="69" t="s">
        <v>575</v>
      </c>
      <c r="Q42" s="64" t="s">
        <v>422</v>
      </c>
      <c r="R42" s="78"/>
    </row>
    <row r="43" spans="1:18" ht="16" x14ac:dyDescent="0.2">
      <c r="A43" s="228"/>
      <c r="B43" s="69" t="s">
        <v>473</v>
      </c>
      <c r="C43" s="69" t="s">
        <v>51</v>
      </c>
      <c r="D43" s="69" t="s">
        <v>626</v>
      </c>
      <c r="E43" s="17"/>
      <c r="F43" s="17"/>
      <c r="G43" s="17"/>
      <c r="H43" s="62"/>
      <c r="I43" s="62"/>
      <c r="J43" s="62"/>
      <c r="K43" s="62"/>
      <c r="L43" s="62"/>
      <c r="M43" s="62"/>
      <c r="N43" s="69" t="s">
        <v>115</v>
      </c>
      <c r="O43" s="69" t="s">
        <v>413</v>
      </c>
      <c r="P43" s="69" t="s">
        <v>575</v>
      </c>
      <c r="Q43" s="64" t="s">
        <v>422</v>
      </c>
      <c r="R43" s="78"/>
    </row>
    <row r="44" spans="1:18" ht="15" customHeight="1" x14ac:dyDescent="0.2">
      <c r="A44" s="226" t="s">
        <v>474</v>
      </c>
      <c r="B44" s="69" t="s">
        <v>475</v>
      </c>
      <c r="C44" s="69" t="s">
        <v>118</v>
      </c>
      <c r="D44" s="69" t="s">
        <v>627</v>
      </c>
      <c r="E44" s="18"/>
      <c r="F44" s="18"/>
      <c r="G44" s="18"/>
      <c r="H44" s="63"/>
      <c r="I44" s="63"/>
      <c r="J44" s="63"/>
      <c r="K44" s="63"/>
      <c r="L44" s="63"/>
      <c r="M44" s="63"/>
      <c r="N44" s="35" t="s">
        <v>119</v>
      </c>
      <c r="O44" s="35" t="s">
        <v>476</v>
      </c>
      <c r="P44" s="35" t="s">
        <v>580</v>
      </c>
      <c r="Q44" s="76" t="s">
        <v>477</v>
      </c>
      <c r="R44" s="78"/>
    </row>
    <row r="45" spans="1:18" ht="15" customHeight="1" x14ac:dyDescent="0.2">
      <c r="A45" s="227"/>
      <c r="B45" s="69" t="s">
        <v>478</v>
      </c>
      <c r="C45" s="69" t="s">
        <v>120</v>
      </c>
      <c r="D45" s="69" t="s">
        <v>628</v>
      </c>
      <c r="E45" s="18"/>
      <c r="F45" s="18"/>
      <c r="G45" s="18"/>
      <c r="H45" s="63"/>
      <c r="I45" s="63"/>
      <c r="J45" s="63"/>
      <c r="K45" s="63"/>
      <c r="L45" s="63"/>
      <c r="M45" s="63"/>
      <c r="N45" s="35" t="s">
        <v>121</v>
      </c>
      <c r="O45" s="35" t="s">
        <v>479</v>
      </c>
      <c r="P45" s="35" t="s">
        <v>581</v>
      </c>
      <c r="Q45" s="76" t="s">
        <v>477</v>
      </c>
      <c r="R45" s="78"/>
    </row>
    <row r="46" spans="1:18" ht="15" customHeight="1" x14ac:dyDescent="0.2">
      <c r="A46" s="227"/>
      <c r="B46" s="69" t="s">
        <v>480</v>
      </c>
      <c r="C46" s="69" t="s">
        <v>122</v>
      </c>
      <c r="D46" s="69" t="s">
        <v>629</v>
      </c>
      <c r="E46" s="18"/>
      <c r="F46" s="18"/>
      <c r="G46" s="18"/>
      <c r="H46" s="63"/>
      <c r="I46" s="63"/>
      <c r="J46" s="63"/>
      <c r="K46" s="63"/>
      <c r="L46" s="63"/>
      <c r="M46" s="63"/>
      <c r="N46" s="35" t="s">
        <v>123</v>
      </c>
      <c r="O46" s="35" t="s">
        <v>481</v>
      </c>
      <c r="P46" s="35" t="s">
        <v>582</v>
      </c>
      <c r="Q46" s="76" t="s">
        <v>477</v>
      </c>
      <c r="R46" s="78"/>
    </row>
    <row r="47" spans="1:18" ht="15" customHeight="1" x14ac:dyDescent="0.2">
      <c r="A47" s="227"/>
      <c r="B47" s="69" t="s">
        <v>482</v>
      </c>
      <c r="C47" s="69" t="s">
        <v>124</v>
      </c>
      <c r="D47" s="69" t="s">
        <v>630</v>
      </c>
      <c r="E47" s="18"/>
      <c r="F47" s="18"/>
      <c r="G47" s="18"/>
      <c r="H47" s="63"/>
      <c r="I47" s="63"/>
      <c r="J47" s="63"/>
      <c r="K47" s="63"/>
      <c r="L47" s="63"/>
      <c r="M47" s="63"/>
      <c r="N47" s="35" t="s">
        <v>125</v>
      </c>
      <c r="O47" s="35" t="s">
        <v>483</v>
      </c>
      <c r="P47" s="35" t="s">
        <v>583</v>
      </c>
      <c r="Q47" s="76" t="s">
        <v>477</v>
      </c>
      <c r="R47" s="78"/>
    </row>
    <row r="48" spans="1:18" ht="15" customHeight="1" x14ac:dyDescent="0.2">
      <c r="A48" s="227"/>
      <c r="B48" s="69" t="s">
        <v>484</v>
      </c>
      <c r="C48" s="69" t="s">
        <v>126</v>
      </c>
      <c r="D48" s="69" t="s">
        <v>631</v>
      </c>
      <c r="E48" s="18"/>
      <c r="F48" s="18"/>
      <c r="G48" s="18"/>
      <c r="H48" s="63"/>
      <c r="I48" s="63"/>
      <c r="J48" s="63"/>
      <c r="K48" s="63"/>
      <c r="L48" s="63"/>
      <c r="M48" s="63"/>
      <c r="N48" s="35" t="s">
        <v>127</v>
      </c>
      <c r="O48" s="35" t="s">
        <v>485</v>
      </c>
      <c r="P48" s="35" t="s">
        <v>584</v>
      </c>
      <c r="Q48" s="76" t="s">
        <v>477</v>
      </c>
      <c r="R48" s="78"/>
    </row>
    <row r="49" spans="1:18" ht="15" customHeight="1" x14ac:dyDescent="0.2">
      <c r="A49" s="228"/>
      <c r="B49" s="69" t="s">
        <v>486</v>
      </c>
      <c r="C49" s="69" t="s">
        <v>128</v>
      </c>
      <c r="D49" s="69" t="s">
        <v>632</v>
      </c>
      <c r="E49" s="18"/>
      <c r="F49" s="18"/>
      <c r="G49" s="18"/>
      <c r="H49" s="63"/>
      <c r="I49" s="63"/>
      <c r="J49" s="63"/>
      <c r="K49" s="63"/>
      <c r="L49" s="63"/>
      <c r="M49" s="63"/>
      <c r="N49" s="35" t="s">
        <v>129</v>
      </c>
      <c r="O49" s="35" t="s">
        <v>487</v>
      </c>
      <c r="P49" s="35" t="s">
        <v>585</v>
      </c>
      <c r="Q49" s="76" t="s">
        <v>477</v>
      </c>
      <c r="R49" s="78"/>
    </row>
    <row r="50" spans="1:18" ht="15" customHeight="1" x14ac:dyDescent="0.2">
      <c r="A50" s="20"/>
      <c r="B50" s="32" t="s">
        <v>1237</v>
      </c>
      <c r="C50" s="69" t="s">
        <v>212</v>
      </c>
      <c r="D50" s="49" t="s">
        <v>1239</v>
      </c>
      <c r="E50" s="18"/>
      <c r="F50" s="18"/>
      <c r="G50" s="18"/>
      <c r="H50" s="63"/>
      <c r="I50" s="63"/>
      <c r="J50" s="63"/>
      <c r="K50" s="63"/>
      <c r="L50" s="63"/>
      <c r="M50" s="63"/>
      <c r="N50" s="35"/>
      <c r="O50" s="35"/>
      <c r="P50" s="53"/>
      <c r="Q50" s="8"/>
      <c r="R50" s="78"/>
    </row>
    <row r="51" spans="1:18" ht="18" customHeight="1" x14ac:dyDescent="0.2">
      <c r="A51" s="229" t="s">
        <v>488</v>
      </c>
      <c r="B51" s="75" t="s">
        <v>1236</v>
      </c>
      <c r="C51" s="69" t="s">
        <v>92</v>
      </c>
      <c r="D51" s="75" t="s">
        <v>1238</v>
      </c>
      <c r="E51" s="18"/>
      <c r="F51" s="18"/>
      <c r="G51" s="18"/>
      <c r="H51" s="63"/>
      <c r="I51" s="63"/>
      <c r="J51" s="63"/>
      <c r="K51" s="63"/>
      <c r="L51" s="63"/>
      <c r="M51" s="63"/>
      <c r="N51" s="53"/>
      <c r="O51" s="53"/>
      <c r="P51" s="53"/>
      <c r="Q51" s="68" t="s">
        <v>489</v>
      </c>
      <c r="R51" s="78"/>
    </row>
    <row r="52" spans="1:18" ht="17.25" customHeight="1" x14ac:dyDescent="0.2">
      <c r="A52" s="230"/>
      <c r="B52" s="75" t="s">
        <v>490</v>
      </c>
      <c r="C52" s="69" t="s">
        <v>93</v>
      </c>
      <c r="D52" s="75" t="s">
        <v>633</v>
      </c>
      <c r="E52" s="18"/>
      <c r="F52" s="18"/>
      <c r="G52" s="18"/>
      <c r="H52" s="63"/>
      <c r="I52" s="63"/>
      <c r="J52" s="63"/>
      <c r="K52" s="63"/>
      <c r="L52" s="63"/>
      <c r="M52" s="63"/>
      <c r="N52" s="53"/>
      <c r="P52" s="53"/>
      <c r="Q52" s="68" t="s">
        <v>489</v>
      </c>
      <c r="R52" s="78"/>
    </row>
    <row r="53" spans="1:18" ht="16.5" customHeight="1" x14ac:dyDescent="0.2">
      <c r="A53" s="230"/>
      <c r="B53" s="75" t="s">
        <v>491</v>
      </c>
      <c r="C53" s="69" t="s">
        <v>94</v>
      </c>
      <c r="D53" s="75" t="s">
        <v>634</v>
      </c>
      <c r="E53" s="15"/>
      <c r="F53" s="15"/>
      <c r="G53" s="15"/>
      <c r="H53" s="61"/>
      <c r="I53" s="61"/>
      <c r="J53" s="61"/>
      <c r="K53" s="61"/>
      <c r="L53" s="61"/>
      <c r="M53" s="61"/>
      <c r="N53" s="53"/>
      <c r="O53" s="53"/>
      <c r="P53" s="53"/>
      <c r="Q53" s="68" t="s">
        <v>489</v>
      </c>
      <c r="R53" s="78"/>
    </row>
    <row r="54" spans="1:18" ht="15" customHeight="1" x14ac:dyDescent="0.2">
      <c r="A54" s="231"/>
      <c r="B54" s="75" t="s">
        <v>492</v>
      </c>
      <c r="C54" s="69" t="s">
        <v>55</v>
      </c>
      <c r="D54" s="75" t="s">
        <v>635</v>
      </c>
      <c r="E54" s="15"/>
      <c r="F54" s="15"/>
      <c r="G54" s="15"/>
      <c r="H54" s="61"/>
      <c r="I54" s="61"/>
      <c r="J54" s="61"/>
      <c r="K54" s="61"/>
      <c r="L54" s="61"/>
      <c r="M54" s="61"/>
      <c r="N54" s="53"/>
      <c r="O54" s="53"/>
      <c r="Q54" s="68" t="s">
        <v>489</v>
      </c>
      <c r="R54" s="78"/>
    </row>
    <row r="55" spans="1:18" ht="28.75" customHeight="1" x14ac:dyDescent="0.2">
      <c r="A55" s="232" t="s">
        <v>493</v>
      </c>
      <c r="B55" s="69" t="s">
        <v>494</v>
      </c>
      <c r="C55" s="69" t="s">
        <v>57</v>
      </c>
      <c r="D55" s="69" t="s">
        <v>636</v>
      </c>
      <c r="E55" s="11"/>
      <c r="F55" s="11"/>
      <c r="G55" s="11"/>
      <c r="H55" s="22"/>
      <c r="I55" s="22"/>
      <c r="J55" s="22"/>
      <c r="K55" s="22"/>
      <c r="L55" s="22"/>
      <c r="M55" s="22"/>
      <c r="N55" s="69" t="s">
        <v>130</v>
      </c>
      <c r="O55" s="69" t="s">
        <v>495</v>
      </c>
      <c r="P55" s="69" t="s">
        <v>586</v>
      </c>
      <c r="Q55" s="8" t="s">
        <v>496</v>
      </c>
      <c r="R55" s="72"/>
    </row>
    <row r="56" spans="1:18" ht="28.75" customHeight="1" x14ac:dyDescent="0.2">
      <c r="A56" s="233"/>
      <c r="B56" s="69" t="s">
        <v>497</v>
      </c>
      <c r="C56" s="69" t="s">
        <v>59</v>
      </c>
      <c r="D56" s="69" t="s">
        <v>637</v>
      </c>
      <c r="E56" s="22"/>
      <c r="F56" s="23"/>
      <c r="G56" s="11"/>
      <c r="H56" s="22"/>
      <c r="I56" s="22"/>
      <c r="J56" s="22"/>
      <c r="K56" s="22"/>
      <c r="L56" s="22"/>
      <c r="M56" s="22"/>
      <c r="N56" s="69" t="s">
        <v>130</v>
      </c>
      <c r="O56" s="69" t="s">
        <v>495</v>
      </c>
      <c r="P56" s="69" t="s">
        <v>586</v>
      </c>
      <c r="Q56" s="8" t="s">
        <v>496</v>
      </c>
      <c r="R56" s="78"/>
    </row>
    <row r="57" spans="1:18" ht="28.75" customHeight="1" x14ac:dyDescent="0.2">
      <c r="A57" s="233"/>
      <c r="B57" s="69" t="s">
        <v>498</v>
      </c>
      <c r="C57" s="69" t="s">
        <v>60</v>
      </c>
      <c r="D57" s="69" t="s">
        <v>638</v>
      </c>
      <c r="E57" s="24"/>
      <c r="F57" s="24"/>
      <c r="G57" s="25"/>
      <c r="H57" s="26"/>
      <c r="I57" s="26"/>
      <c r="J57" s="26"/>
      <c r="K57" s="26"/>
      <c r="L57" s="26"/>
      <c r="M57" s="26"/>
      <c r="N57" s="69" t="s">
        <v>130</v>
      </c>
      <c r="O57" s="69" t="s">
        <v>495</v>
      </c>
      <c r="P57" s="69" t="s">
        <v>586</v>
      </c>
      <c r="Q57" s="8" t="s">
        <v>496</v>
      </c>
      <c r="R57" s="72"/>
    </row>
    <row r="58" spans="1:18" ht="28.75" customHeight="1" x14ac:dyDescent="0.2">
      <c r="A58" s="233"/>
      <c r="B58" s="69" t="s">
        <v>499</v>
      </c>
      <c r="C58" s="69" t="s">
        <v>61</v>
      </c>
      <c r="D58" s="69" t="s">
        <v>639</v>
      </c>
      <c r="E58" s="27"/>
      <c r="F58" s="27"/>
      <c r="G58" s="11"/>
      <c r="H58" s="22"/>
      <c r="I58" s="22"/>
      <c r="J58" s="22"/>
      <c r="K58" s="22"/>
      <c r="L58" s="22"/>
      <c r="M58" s="22"/>
      <c r="N58" s="69" t="s">
        <v>130</v>
      </c>
      <c r="O58" s="69" t="s">
        <v>495</v>
      </c>
      <c r="P58" s="69" t="s">
        <v>586</v>
      </c>
      <c r="Q58" s="8" t="s">
        <v>496</v>
      </c>
      <c r="R58" s="72"/>
    </row>
    <row r="59" spans="1:18" ht="28.75" customHeight="1" x14ac:dyDescent="0.2">
      <c r="A59" s="233"/>
      <c r="B59" s="69" t="s">
        <v>500</v>
      </c>
      <c r="C59" s="69" t="s">
        <v>62</v>
      </c>
      <c r="D59" s="69" t="s">
        <v>640</v>
      </c>
      <c r="E59" s="27"/>
      <c r="F59" s="27"/>
      <c r="G59" s="11"/>
      <c r="H59" s="22"/>
      <c r="I59" s="22"/>
      <c r="J59" s="22"/>
      <c r="K59" s="22"/>
      <c r="L59" s="22"/>
      <c r="M59" s="22"/>
      <c r="N59" s="69" t="s">
        <v>130</v>
      </c>
      <c r="O59" s="69" t="s">
        <v>495</v>
      </c>
      <c r="P59" s="69" t="s">
        <v>586</v>
      </c>
      <c r="Q59" s="8" t="s">
        <v>496</v>
      </c>
      <c r="R59" s="78"/>
    </row>
    <row r="60" spans="1:18" ht="28.75" customHeight="1" x14ac:dyDescent="0.2">
      <c r="A60" s="233"/>
      <c r="B60" s="69" t="s">
        <v>501</v>
      </c>
      <c r="C60" s="69" t="s">
        <v>63</v>
      </c>
      <c r="D60" s="69" t="s">
        <v>641</v>
      </c>
      <c r="E60" s="27"/>
      <c r="F60" s="27"/>
      <c r="G60" s="11"/>
      <c r="H60" s="22"/>
      <c r="I60" s="22"/>
      <c r="J60" s="22"/>
      <c r="K60" s="22"/>
      <c r="L60" s="22"/>
      <c r="M60" s="22"/>
      <c r="N60" s="69" t="s">
        <v>130</v>
      </c>
      <c r="O60" s="69" t="s">
        <v>495</v>
      </c>
      <c r="P60" s="69" t="s">
        <v>586</v>
      </c>
      <c r="Q60" s="8" t="s">
        <v>496</v>
      </c>
      <c r="R60" s="72"/>
    </row>
    <row r="61" spans="1:18" ht="28.75" customHeight="1" x14ac:dyDescent="0.2">
      <c r="A61" s="233"/>
      <c r="B61" s="69" t="s">
        <v>502</v>
      </c>
      <c r="C61" s="69" t="s">
        <v>64</v>
      </c>
      <c r="D61" s="69" t="s">
        <v>642</v>
      </c>
      <c r="E61" s="27"/>
      <c r="F61" s="27"/>
      <c r="G61" s="11"/>
      <c r="H61" s="22"/>
      <c r="I61" s="22"/>
      <c r="J61" s="22"/>
      <c r="K61" s="22"/>
      <c r="L61" s="22"/>
      <c r="M61" s="22"/>
      <c r="N61" s="69" t="s">
        <v>130</v>
      </c>
      <c r="O61" s="69" t="s">
        <v>495</v>
      </c>
      <c r="P61" s="69" t="s">
        <v>586</v>
      </c>
      <c r="Q61" s="8" t="s">
        <v>496</v>
      </c>
      <c r="R61" s="78"/>
    </row>
    <row r="62" spans="1:18" ht="28.75" customHeight="1" x14ac:dyDescent="0.2">
      <c r="A62" s="233"/>
      <c r="B62" s="69" t="s">
        <v>503</v>
      </c>
      <c r="C62" s="69" t="s">
        <v>65</v>
      </c>
      <c r="D62" s="69" t="s">
        <v>643</v>
      </c>
      <c r="E62" s="27"/>
      <c r="F62" s="27"/>
      <c r="G62" s="11"/>
      <c r="H62" s="22"/>
      <c r="I62" s="22"/>
      <c r="J62" s="22"/>
      <c r="K62" s="22"/>
      <c r="L62" s="22"/>
      <c r="M62" s="22"/>
      <c r="N62" s="69" t="s">
        <v>130</v>
      </c>
      <c r="O62" s="69" t="s">
        <v>495</v>
      </c>
      <c r="P62" s="69" t="s">
        <v>586</v>
      </c>
      <c r="Q62" s="8" t="s">
        <v>496</v>
      </c>
      <c r="R62" s="72"/>
    </row>
    <row r="63" spans="1:18" ht="28.75" customHeight="1" x14ac:dyDescent="0.2">
      <c r="A63" s="233"/>
      <c r="B63" s="69" t="s">
        <v>504</v>
      </c>
      <c r="C63" s="69" t="s">
        <v>66</v>
      </c>
      <c r="D63" s="69" t="s">
        <v>644</v>
      </c>
      <c r="E63" s="27"/>
      <c r="F63" s="27"/>
      <c r="G63" s="11"/>
      <c r="H63" s="22"/>
      <c r="I63" s="22"/>
      <c r="J63" s="22"/>
      <c r="K63" s="22"/>
      <c r="L63" s="22"/>
      <c r="M63" s="22"/>
      <c r="N63" s="69" t="s">
        <v>130</v>
      </c>
      <c r="O63" s="69" t="s">
        <v>495</v>
      </c>
      <c r="P63" s="69" t="s">
        <v>586</v>
      </c>
      <c r="Q63" s="8" t="s">
        <v>496</v>
      </c>
      <c r="R63" s="78"/>
    </row>
    <row r="64" spans="1:18" ht="14.25" customHeight="1" x14ac:dyDescent="0.2">
      <c r="A64" s="233"/>
      <c r="B64" s="69" t="s">
        <v>505</v>
      </c>
      <c r="C64" s="69" t="s">
        <v>67</v>
      </c>
      <c r="D64" s="69" t="s">
        <v>645</v>
      </c>
      <c r="E64" s="28"/>
      <c r="F64" s="28"/>
      <c r="G64" s="15"/>
      <c r="H64" s="61"/>
      <c r="I64" s="61"/>
      <c r="J64" s="61"/>
      <c r="K64" s="61"/>
      <c r="L64" s="61"/>
      <c r="M64" s="61"/>
      <c r="N64" s="69" t="s">
        <v>130</v>
      </c>
      <c r="O64" s="69" t="s">
        <v>495</v>
      </c>
      <c r="P64" s="69" t="s">
        <v>586</v>
      </c>
      <c r="Q64" s="8" t="s">
        <v>496</v>
      </c>
      <c r="R64" s="78"/>
    </row>
    <row r="65" spans="1:18" ht="28.75" customHeight="1" x14ac:dyDescent="0.2">
      <c r="A65" s="233"/>
      <c r="B65" s="69" t="s">
        <v>506</v>
      </c>
      <c r="C65" s="69" t="s">
        <v>68</v>
      </c>
      <c r="D65" s="69" t="s">
        <v>646</v>
      </c>
      <c r="E65" s="28"/>
      <c r="F65" s="28"/>
      <c r="G65" s="15"/>
      <c r="H65" s="61"/>
      <c r="I65" s="61"/>
      <c r="J65" s="61"/>
      <c r="K65" s="61"/>
      <c r="L65" s="61"/>
      <c r="M65" s="61"/>
      <c r="N65" s="69" t="s">
        <v>130</v>
      </c>
      <c r="O65" s="69" t="s">
        <v>495</v>
      </c>
      <c r="P65" s="69" t="s">
        <v>586</v>
      </c>
      <c r="Q65" s="8" t="s">
        <v>496</v>
      </c>
      <c r="R65" s="78"/>
    </row>
    <row r="66" spans="1:18" ht="28.75" customHeight="1" x14ac:dyDescent="0.2">
      <c r="A66" s="233"/>
      <c r="B66" s="55" t="s">
        <v>507</v>
      </c>
      <c r="C66" s="69" t="s">
        <v>69</v>
      </c>
      <c r="D66" s="55" t="s">
        <v>647</v>
      </c>
      <c r="E66" s="28"/>
      <c r="F66" s="28"/>
      <c r="G66" s="15"/>
      <c r="H66" s="61"/>
      <c r="I66" s="61"/>
      <c r="J66" s="61"/>
      <c r="K66" s="61"/>
      <c r="L66" s="61"/>
      <c r="M66" s="61"/>
      <c r="N66" s="69" t="s">
        <v>130</v>
      </c>
      <c r="O66" s="69" t="s">
        <v>495</v>
      </c>
      <c r="P66" s="69" t="s">
        <v>586</v>
      </c>
      <c r="Q66" s="8" t="s">
        <v>496</v>
      </c>
      <c r="R66" s="78"/>
    </row>
    <row r="67" spans="1:18" ht="18" customHeight="1" x14ac:dyDescent="0.2">
      <c r="A67" s="233"/>
      <c r="B67" s="55" t="s">
        <v>508</v>
      </c>
      <c r="C67" s="69" t="s">
        <v>70</v>
      </c>
      <c r="D67" s="55" t="s">
        <v>648</v>
      </c>
      <c r="E67" s="28"/>
      <c r="F67" s="28"/>
      <c r="G67" s="15"/>
      <c r="H67" s="61"/>
      <c r="I67" s="61"/>
      <c r="J67" s="61"/>
      <c r="K67" s="61"/>
      <c r="L67" s="61"/>
      <c r="M67" s="61"/>
      <c r="N67" s="69" t="s">
        <v>130</v>
      </c>
      <c r="O67" s="69" t="s">
        <v>495</v>
      </c>
      <c r="P67" s="69" t="s">
        <v>586</v>
      </c>
      <c r="Q67" s="8" t="s">
        <v>496</v>
      </c>
      <c r="R67" s="78"/>
    </row>
    <row r="68" spans="1:18" ht="28.75" customHeight="1" x14ac:dyDescent="0.2">
      <c r="A68" s="233"/>
      <c r="B68" s="55" t="s">
        <v>509</v>
      </c>
      <c r="C68" s="69" t="s">
        <v>71</v>
      </c>
      <c r="D68" s="55" t="s">
        <v>649</v>
      </c>
      <c r="E68" s="28"/>
      <c r="F68" s="28"/>
      <c r="G68" s="15"/>
      <c r="H68" s="61"/>
      <c r="I68" s="61"/>
      <c r="J68" s="61"/>
      <c r="K68" s="61"/>
      <c r="L68" s="61"/>
      <c r="M68" s="61"/>
      <c r="N68" s="69" t="s">
        <v>130</v>
      </c>
      <c r="O68" s="69" t="s">
        <v>495</v>
      </c>
      <c r="P68" s="69" t="s">
        <v>586</v>
      </c>
      <c r="Q68" s="8" t="s">
        <v>496</v>
      </c>
      <c r="R68" s="78"/>
    </row>
    <row r="69" spans="1:18" ht="16" x14ac:dyDescent="0.2">
      <c r="A69" s="233"/>
      <c r="B69" s="55" t="s">
        <v>510</v>
      </c>
      <c r="C69" s="69" t="s">
        <v>72</v>
      </c>
      <c r="D69" s="55" t="s">
        <v>650</v>
      </c>
      <c r="E69" s="28"/>
      <c r="F69" s="28"/>
      <c r="G69" s="15"/>
      <c r="H69" s="61"/>
      <c r="I69" s="61"/>
      <c r="J69" s="61"/>
      <c r="K69" s="61"/>
      <c r="L69" s="61"/>
      <c r="M69" s="61"/>
      <c r="N69" s="69"/>
      <c r="O69" s="69"/>
      <c r="P69" s="69"/>
      <c r="Q69" s="8" t="s">
        <v>496</v>
      </c>
      <c r="R69" s="78"/>
    </row>
    <row r="70" spans="1:18" ht="28.75" customHeight="1" x14ac:dyDescent="0.2">
      <c r="A70" s="233"/>
      <c r="B70" s="55" t="s">
        <v>511</v>
      </c>
      <c r="C70" s="69" t="s">
        <v>73</v>
      </c>
      <c r="D70" s="55" t="s">
        <v>651</v>
      </c>
      <c r="E70" s="15"/>
      <c r="F70" s="15"/>
      <c r="G70" s="15"/>
      <c r="H70" s="61"/>
      <c r="I70" s="61"/>
      <c r="J70" s="61"/>
      <c r="K70" s="61"/>
      <c r="L70" s="61"/>
      <c r="M70" s="61"/>
      <c r="N70" s="69" t="s">
        <v>130</v>
      </c>
      <c r="O70" s="69" t="s">
        <v>495</v>
      </c>
      <c r="P70" s="69" t="s">
        <v>586</v>
      </c>
      <c r="Q70" s="8" t="s">
        <v>496</v>
      </c>
      <c r="R70" s="78"/>
    </row>
    <row r="71" spans="1:18" ht="28.75" customHeight="1" x14ac:dyDescent="0.2">
      <c r="A71" s="233"/>
      <c r="B71" s="55" t="s">
        <v>512</v>
      </c>
      <c r="C71" s="69" t="s">
        <v>74</v>
      </c>
      <c r="D71" s="55" t="s">
        <v>652</v>
      </c>
      <c r="E71" s="15"/>
      <c r="F71" s="15"/>
      <c r="G71" s="15"/>
      <c r="H71" s="61"/>
      <c r="I71" s="61"/>
      <c r="J71" s="61"/>
      <c r="K71" s="61"/>
      <c r="L71" s="61"/>
      <c r="M71" s="61"/>
      <c r="N71" s="69" t="s">
        <v>130</v>
      </c>
      <c r="O71" s="69" t="s">
        <v>495</v>
      </c>
      <c r="P71" s="69" t="s">
        <v>586</v>
      </c>
      <c r="Q71" s="8" t="s">
        <v>496</v>
      </c>
      <c r="R71" s="78"/>
    </row>
    <row r="72" spans="1:18" ht="15" customHeight="1" x14ac:dyDescent="0.2">
      <c r="A72" s="233"/>
      <c r="B72" s="55" t="s">
        <v>513</v>
      </c>
      <c r="C72" s="69" t="s">
        <v>75</v>
      </c>
      <c r="D72" s="55" t="s">
        <v>653</v>
      </c>
      <c r="E72" s="15"/>
      <c r="F72" s="15"/>
      <c r="G72" s="15"/>
      <c r="H72" s="61"/>
      <c r="I72" s="61"/>
      <c r="J72" s="61"/>
      <c r="K72" s="61"/>
      <c r="L72" s="61"/>
      <c r="M72" s="61"/>
      <c r="N72" s="69" t="s">
        <v>130</v>
      </c>
      <c r="O72" s="69" t="s">
        <v>495</v>
      </c>
      <c r="P72" s="69" t="s">
        <v>586</v>
      </c>
      <c r="Q72" s="8" t="s">
        <v>496</v>
      </c>
      <c r="R72" s="78"/>
    </row>
    <row r="73" spans="1:18" ht="28.75" customHeight="1" x14ac:dyDescent="0.2">
      <c r="A73" s="233"/>
      <c r="B73" s="55" t="s">
        <v>514</v>
      </c>
      <c r="C73" s="69" t="s">
        <v>76</v>
      </c>
      <c r="D73" s="55" t="s">
        <v>654</v>
      </c>
      <c r="E73" s="15"/>
      <c r="F73" s="15"/>
      <c r="G73" s="15"/>
      <c r="H73" s="61"/>
      <c r="I73" s="61"/>
      <c r="J73" s="61"/>
      <c r="K73" s="61"/>
      <c r="L73" s="61"/>
      <c r="M73" s="61"/>
      <c r="N73" s="69" t="s">
        <v>130</v>
      </c>
      <c r="O73" s="69" t="s">
        <v>495</v>
      </c>
      <c r="P73" s="69" t="s">
        <v>586</v>
      </c>
      <c r="Q73" s="8" t="s">
        <v>496</v>
      </c>
      <c r="R73" s="78"/>
    </row>
    <row r="74" spans="1:18" ht="28.75" customHeight="1" x14ac:dyDescent="0.2">
      <c r="A74" s="233"/>
      <c r="B74" s="55" t="s">
        <v>515</v>
      </c>
      <c r="C74" s="69" t="s">
        <v>77</v>
      </c>
      <c r="D74" s="55" t="s">
        <v>655</v>
      </c>
      <c r="E74" s="15"/>
      <c r="F74" s="15"/>
      <c r="G74" s="15"/>
      <c r="H74" s="61"/>
      <c r="I74" s="61"/>
      <c r="J74" s="61"/>
      <c r="K74" s="61"/>
      <c r="L74" s="61"/>
      <c r="M74" s="61"/>
      <c r="N74" s="69" t="s">
        <v>130</v>
      </c>
      <c r="O74" s="69" t="s">
        <v>495</v>
      </c>
      <c r="P74" s="69" t="s">
        <v>586</v>
      </c>
      <c r="Q74" s="8" t="s">
        <v>496</v>
      </c>
      <c r="R74" s="78"/>
    </row>
    <row r="75" spans="1:18" ht="16" x14ac:dyDescent="0.2">
      <c r="A75" s="233"/>
      <c r="B75" s="69" t="s">
        <v>516</v>
      </c>
      <c r="C75" s="69" t="s">
        <v>78</v>
      </c>
      <c r="D75" s="69" t="s">
        <v>656</v>
      </c>
      <c r="E75" s="15"/>
      <c r="F75" s="15"/>
      <c r="G75" s="15"/>
      <c r="H75" s="61"/>
      <c r="I75" s="61"/>
      <c r="J75" s="61"/>
      <c r="K75" s="61"/>
      <c r="L75" s="61"/>
      <c r="M75" s="61"/>
      <c r="N75" s="69"/>
      <c r="O75" s="69"/>
      <c r="P75" s="69"/>
      <c r="Q75" s="8" t="s">
        <v>496</v>
      </c>
      <c r="R75" s="78"/>
    </row>
    <row r="76" spans="1:18" ht="16" x14ac:dyDescent="0.2">
      <c r="A76" s="233"/>
      <c r="B76" s="69" t="s">
        <v>517</v>
      </c>
      <c r="C76" s="69" t="s">
        <v>79</v>
      </c>
      <c r="D76" s="69" t="s">
        <v>657</v>
      </c>
      <c r="E76" s="15"/>
      <c r="F76" s="15"/>
      <c r="G76" s="15"/>
      <c r="H76" s="61"/>
      <c r="I76" s="61"/>
      <c r="J76" s="61"/>
      <c r="K76" s="61"/>
      <c r="L76" s="61"/>
      <c r="M76" s="61"/>
      <c r="N76" s="69"/>
      <c r="O76" s="69"/>
      <c r="P76" s="69"/>
      <c r="Q76" s="8" t="s">
        <v>496</v>
      </c>
      <c r="R76" s="78"/>
    </row>
    <row r="77" spans="1:18" ht="16" x14ac:dyDescent="0.2">
      <c r="A77" s="234"/>
      <c r="B77" s="55" t="s">
        <v>518</v>
      </c>
      <c r="C77" s="69" t="s">
        <v>80</v>
      </c>
      <c r="D77" s="55" t="s">
        <v>658</v>
      </c>
      <c r="E77" s="15"/>
      <c r="F77" s="15"/>
      <c r="G77" s="15"/>
      <c r="H77" s="61"/>
      <c r="I77" s="61"/>
      <c r="J77" s="61"/>
      <c r="K77" s="61"/>
      <c r="L77" s="61"/>
      <c r="M77" s="61"/>
      <c r="N77" s="69"/>
      <c r="O77" s="69"/>
      <c r="P77" s="77"/>
      <c r="Q77" s="8" t="s">
        <v>496</v>
      </c>
      <c r="R77" s="78"/>
    </row>
    <row r="78" spans="1:18" x14ac:dyDescent="0.2">
      <c r="A78" s="36"/>
      <c r="N78" s="61"/>
    </row>
    <row r="79" spans="1:18" x14ac:dyDescent="0.2">
      <c r="A79" s="36"/>
      <c r="B79" s="40" t="s">
        <v>2</v>
      </c>
      <c r="C79" s="40" t="s">
        <v>406</v>
      </c>
      <c r="D79" s="40" t="s">
        <v>570</v>
      </c>
      <c r="N79" s="61"/>
    </row>
    <row r="80" spans="1:18" x14ac:dyDescent="0.2">
      <c r="A80" s="36"/>
      <c r="B80" s="41"/>
      <c r="C80" s="41"/>
      <c r="D80" s="41"/>
    </row>
    <row r="81" spans="1:4" x14ac:dyDescent="0.2">
      <c r="A81" s="36"/>
      <c r="B81" s="41"/>
      <c r="C81" s="41"/>
      <c r="D81" s="41"/>
    </row>
    <row r="82" spans="1:4" x14ac:dyDescent="0.2">
      <c r="A82" s="36"/>
      <c r="B82" s="41"/>
      <c r="C82" s="41"/>
      <c r="D82" s="41"/>
    </row>
    <row r="83" spans="1:4" x14ac:dyDescent="0.2">
      <c r="A83" s="36"/>
      <c r="B83" s="41"/>
      <c r="C83" s="41"/>
      <c r="D83" s="41"/>
    </row>
    <row r="84" spans="1:4" x14ac:dyDescent="0.2">
      <c r="A84" s="36"/>
      <c r="B84" s="41"/>
      <c r="C84" s="41"/>
      <c r="D84" s="41"/>
    </row>
    <row r="85" spans="1:4" x14ac:dyDescent="0.2">
      <c r="A85" s="36"/>
      <c r="B85" s="41"/>
      <c r="C85" s="41"/>
      <c r="D85" s="41"/>
    </row>
    <row r="86" spans="1:4" x14ac:dyDescent="0.2">
      <c r="A86" s="36"/>
      <c r="B86" s="41"/>
      <c r="C86" s="41"/>
      <c r="D86" s="41"/>
    </row>
    <row r="87" spans="1:4" x14ac:dyDescent="0.2">
      <c r="A87" s="36"/>
      <c r="B87" s="41"/>
      <c r="C87" s="41"/>
      <c r="D87" s="41"/>
    </row>
    <row r="88" spans="1:4" x14ac:dyDescent="0.2">
      <c r="A88" s="36"/>
      <c r="B88" s="41"/>
      <c r="C88" s="41"/>
      <c r="D88" s="41"/>
    </row>
    <row r="89" spans="1:4" x14ac:dyDescent="0.2">
      <c r="A89" s="36"/>
      <c r="B89" s="41"/>
      <c r="C89" s="41"/>
      <c r="D89" s="41"/>
    </row>
    <row r="90" spans="1:4" x14ac:dyDescent="0.2">
      <c r="A90" s="36"/>
      <c r="B90" s="41"/>
      <c r="C90" s="41"/>
      <c r="D90" s="41"/>
    </row>
    <row r="91" spans="1:4" x14ac:dyDescent="0.2">
      <c r="A91" s="36"/>
      <c r="B91" s="41"/>
      <c r="C91" s="41"/>
      <c r="D91" s="41"/>
    </row>
    <row r="92" spans="1:4" x14ac:dyDescent="0.2">
      <c r="A92" s="36"/>
      <c r="C92" s="42"/>
      <c r="D92" s="42"/>
    </row>
    <row r="93" spans="1:4" x14ac:dyDescent="0.2">
      <c r="A93" s="36"/>
      <c r="B93" s="40" t="s">
        <v>18</v>
      </c>
      <c r="C93" s="40" t="s">
        <v>433</v>
      </c>
      <c r="D93" s="40" t="s">
        <v>571</v>
      </c>
    </row>
    <row r="94" spans="1:4" x14ac:dyDescent="0.2">
      <c r="A94" s="36"/>
      <c r="B94" s="41"/>
      <c r="C94" s="41"/>
      <c r="D94" s="41"/>
    </row>
    <row r="95" spans="1:4" x14ac:dyDescent="0.2">
      <c r="A95" s="36"/>
      <c r="B95" s="41"/>
      <c r="C95" s="41"/>
      <c r="D95" s="41"/>
    </row>
    <row r="96" spans="1:4" x14ac:dyDescent="0.2">
      <c r="A96" s="36"/>
      <c r="B96" s="41"/>
      <c r="C96" s="41"/>
      <c r="D96" s="41"/>
    </row>
    <row r="97" spans="1:5" x14ac:dyDescent="0.2">
      <c r="A97" s="36"/>
      <c r="B97" s="41"/>
      <c r="C97" s="41"/>
      <c r="D97" s="41"/>
    </row>
    <row r="98" spans="1:5" x14ac:dyDescent="0.2">
      <c r="A98" s="36"/>
      <c r="B98" s="41"/>
      <c r="C98" s="41"/>
      <c r="D98" s="41"/>
    </row>
    <row r="99" spans="1:5" x14ac:dyDescent="0.2">
      <c r="A99" s="36"/>
      <c r="B99" s="42"/>
      <c r="C99" s="41"/>
      <c r="D99" s="41"/>
    </row>
    <row r="100" spans="1:5" x14ac:dyDescent="0.2">
      <c r="A100" s="36"/>
      <c r="C100" s="42"/>
      <c r="D100" s="42"/>
    </row>
    <row r="101" spans="1:5" x14ac:dyDescent="0.2">
      <c r="B101" s="47" t="s">
        <v>30</v>
      </c>
      <c r="C101" s="47" t="s">
        <v>447</v>
      </c>
      <c r="D101" s="47" t="s">
        <v>572</v>
      </c>
      <c r="E101" s="47"/>
    </row>
    <row r="102" spans="1:5" ht="16" x14ac:dyDescent="0.2">
      <c r="B102" s="37" t="s">
        <v>31</v>
      </c>
      <c r="C102" s="37" t="s">
        <v>448</v>
      </c>
      <c r="D102" s="37" t="s">
        <v>565</v>
      </c>
    </row>
    <row r="103" spans="1:5" x14ac:dyDescent="0.2">
      <c r="B103" s="38"/>
      <c r="C103" s="38"/>
      <c r="D103" s="38"/>
    </row>
    <row r="104" spans="1:5" x14ac:dyDescent="0.2">
      <c r="B104" s="38"/>
      <c r="C104" s="38"/>
      <c r="D104" s="38"/>
    </row>
    <row r="105" spans="1:5" x14ac:dyDescent="0.2">
      <c r="B105" s="38"/>
      <c r="C105" s="38"/>
      <c r="D105" s="38"/>
    </row>
    <row r="106" spans="1:5" x14ac:dyDescent="0.2">
      <c r="B106" s="38"/>
      <c r="C106" s="38"/>
      <c r="D106" s="38"/>
    </row>
    <row r="107" spans="1:5" x14ac:dyDescent="0.2">
      <c r="B107" s="38"/>
      <c r="C107" s="38"/>
      <c r="D107" s="38"/>
    </row>
    <row r="108" spans="1:5" x14ac:dyDescent="0.2">
      <c r="B108" s="38"/>
      <c r="C108" s="38"/>
      <c r="D108" s="38"/>
    </row>
    <row r="109" spans="1:5" x14ac:dyDescent="0.2">
      <c r="B109" s="38"/>
      <c r="C109" s="38"/>
      <c r="D109" s="38"/>
    </row>
    <row r="110" spans="1:5" x14ac:dyDescent="0.2">
      <c r="B110" s="38"/>
      <c r="C110" s="38"/>
      <c r="D110" s="38"/>
    </row>
    <row r="111" spans="1:5" x14ac:dyDescent="0.2">
      <c r="B111" s="38"/>
      <c r="C111" s="38"/>
      <c r="D111" s="38"/>
    </row>
    <row r="112" spans="1:5" x14ac:dyDescent="0.2">
      <c r="B112" s="38"/>
      <c r="C112" s="38"/>
      <c r="D112" s="38"/>
    </row>
    <row r="113" spans="2:4" x14ac:dyDescent="0.2">
      <c r="B113" s="38"/>
      <c r="C113" s="38"/>
      <c r="D113" s="38"/>
    </row>
    <row r="114" spans="2:4" x14ac:dyDescent="0.2">
      <c r="B114" s="40" t="s">
        <v>45</v>
      </c>
      <c r="C114" s="40" t="s">
        <v>467</v>
      </c>
      <c r="D114" s="40" t="s">
        <v>566</v>
      </c>
    </row>
    <row r="115" spans="2:4" x14ac:dyDescent="0.2">
      <c r="B115" s="41"/>
      <c r="C115" s="41"/>
      <c r="D115" s="41"/>
    </row>
    <row r="116" spans="2:4" x14ac:dyDescent="0.2">
      <c r="B116" s="41"/>
      <c r="C116" s="41"/>
      <c r="D116" s="41"/>
    </row>
    <row r="117" spans="2:4" x14ac:dyDescent="0.2">
      <c r="B117" s="41"/>
      <c r="C117" s="41"/>
      <c r="D117" s="41"/>
    </row>
    <row r="118" spans="2:4" x14ac:dyDescent="0.2">
      <c r="B118" s="41"/>
      <c r="C118" s="41"/>
      <c r="D118" s="41"/>
    </row>
    <row r="119" spans="2:4" x14ac:dyDescent="0.2">
      <c r="B119" s="42"/>
      <c r="C119" s="42"/>
      <c r="D119" s="42"/>
    </row>
    <row r="120" spans="2:4" x14ac:dyDescent="0.2">
      <c r="B120" s="40" t="s">
        <v>52</v>
      </c>
      <c r="C120" s="40" t="s">
        <v>474</v>
      </c>
      <c r="D120" s="40" t="s">
        <v>567</v>
      </c>
    </row>
    <row r="121" spans="2:4" x14ac:dyDescent="0.2">
      <c r="B121" s="41"/>
      <c r="C121" s="41"/>
      <c r="D121" s="41"/>
    </row>
    <row r="122" spans="2:4" x14ac:dyDescent="0.2">
      <c r="B122" s="41"/>
      <c r="C122" s="41"/>
      <c r="D122" s="41"/>
    </row>
    <row r="123" spans="2:4" x14ac:dyDescent="0.2">
      <c r="B123" s="41"/>
      <c r="C123" s="41"/>
      <c r="D123" s="41"/>
    </row>
    <row r="124" spans="2:4" x14ac:dyDescent="0.2">
      <c r="B124" s="41"/>
      <c r="C124" s="41"/>
      <c r="D124" s="41"/>
    </row>
    <row r="125" spans="2:4" x14ac:dyDescent="0.2">
      <c r="B125" s="42"/>
      <c r="C125" s="42"/>
      <c r="D125" s="42"/>
    </row>
    <row r="126" spans="2:4" ht="16" x14ac:dyDescent="0.2">
      <c r="B126" s="37" t="s">
        <v>54</v>
      </c>
      <c r="C126" s="37" t="s">
        <v>488</v>
      </c>
      <c r="D126" s="37" t="s">
        <v>568</v>
      </c>
    </row>
    <row r="127" spans="2:4" x14ac:dyDescent="0.2">
      <c r="B127" s="38"/>
      <c r="C127" s="38"/>
      <c r="D127" s="38"/>
    </row>
    <row r="128" spans="2:4" x14ac:dyDescent="0.2">
      <c r="B128" s="38"/>
      <c r="C128" s="38"/>
      <c r="D128" s="38"/>
    </row>
    <row r="129" spans="2:4" x14ac:dyDescent="0.2">
      <c r="B129" s="38"/>
      <c r="C129" s="43"/>
      <c r="D129" s="43"/>
    </row>
    <row r="130" spans="2:4" x14ac:dyDescent="0.2">
      <c r="B130" s="43"/>
      <c r="C130" s="44" t="s">
        <v>493</v>
      </c>
      <c r="D130" s="44" t="s">
        <v>569</v>
      </c>
    </row>
    <row r="131" spans="2:4" x14ac:dyDescent="0.2">
      <c r="B131" s="44" t="s">
        <v>56</v>
      </c>
      <c r="C131" s="45"/>
      <c r="D131" s="45"/>
    </row>
    <row r="132" spans="2:4" x14ac:dyDescent="0.2">
      <c r="B132" s="45"/>
      <c r="C132" s="45"/>
      <c r="D132" s="45"/>
    </row>
    <row r="133" spans="2:4" x14ac:dyDescent="0.2">
      <c r="B133" s="45"/>
      <c r="C133" s="45"/>
      <c r="D133" s="45"/>
    </row>
    <row r="134" spans="2:4" x14ac:dyDescent="0.2">
      <c r="B134" s="45"/>
      <c r="C134" s="45"/>
      <c r="D134" s="45"/>
    </row>
    <row r="135" spans="2:4" x14ac:dyDescent="0.2">
      <c r="B135" s="45"/>
      <c r="C135" s="45"/>
      <c r="D135" s="45"/>
    </row>
    <row r="136" spans="2:4" x14ac:dyDescent="0.2">
      <c r="B136" s="45"/>
      <c r="C136" s="45"/>
      <c r="D136" s="45"/>
    </row>
    <row r="137" spans="2:4" x14ac:dyDescent="0.2">
      <c r="B137" s="45"/>
      <c r="C137" s="45"/>
      <c r="D137" s="45"/>
    </row>
    <row r="138" spans="2:4" x14ac:dyDescent="0.2">
      <c r="B138" s="45"/>
      <c r="C138" s="45"/>
      <c r="D138" s="45"/>
    </row>
    <row r="139" spans="2:4" x14ac:dyDescent="0.2">
      <c r="B139" s="45"/>
      <c r="C139" s="45"/>
      <c r="D139" s="45"/>
    </row>
    <row r="140" spans="2:4" x14ac:dyDescent="0.2">
      <c r="B140" s="45"/>
      <c r="C140" s="45"/>
      <c r="D140" s="45"/>
    </row>
    <row r="141" spans="2:4" x14ac:dyDescent="0.2">
      <c r="B141" s="45"/>
      <c r="C141" s="45"/>
      <c r="D141" s="45"/>
    </row>
    <row r="142" spans="2:4" x14ac:dyDescent="0.2">
      <c r="B142" s="45"/>
      <c r="C142" s="45"/>
      <c r="D142" s="45"/>
    </row>
    <row r="143" spans="2:4" x14ac:dyDescent="0.2">
      <c r="B143" s="45"/>
      <c r="C143" s="45"/>
      <c r="D143" s="45"/>
    </row>
    <row r="144" spans="2:4" x14ac:dyDescent="0.2">
      <c r="B144" s="45"/>
      <c r="C144" s="45"/>
      <c r="D144" s="45"/>
    </row>
    <row r="145" spans="1:4" x14ac:dyDescent="0.2">
      <c r="B145" s="45"/>
      <c r="C145" s="45"/>
      <c r="D145" s="45"/>
    </row>
    <row r="146" spans="1:4" x14ac:dyDescent="0.2">
      <c r="B146" s="45"/>
      <c r="C146" s="45"/>
      <c r="D146" s="45"/>
    </row>
    <row r="147" spans="1:4" x14ac:dyDescent="0.2">
      <c r="B147" s="45"/>
      <c r="C147" s="45"/>
      <c r="D147" s="45"/>
    </row>
    <row r="148" spans="1:4" x14ac:dyDescent="0.2">
      <c r="B148" s="45"/>
      <c r="C148" s="45"/>
      <c r="D148" s="45"/>
    </row>
    <row r="149" spans="1:4" x14ac:dyDescent="0.2">
      <c r="B149" s="45"/>
      <c r="C149" s="45"/>
      <c r="D149" s="45"/>
    </row>
    <row r="150" spans="1:4" x14ac:dyDescent="0.2">
      <c r="B150" s="45"/>
      <c r="C150" s="45"/>
      <c r="D150" s="45"/>
    </row>
    <row r="151" spans="1:4" x14ac:dyDescent="0.2">
      <c r="B151" s="45"/>
      <c r="C151" s="45"/>
      <c r="D151" s="45"/>
    </row>
    <row r="152" spans="1:4" x14ac:dyDescent="0.2">
      <c r="B152" s="45"/>
      <c r="C152" s="46"/>
      <c r="D152" s="46"/>
    </row>
    <row r="153" spans="1:4" x14ac:dyDescent="0.2">
      <c r="B153" s="46"/>
    </row>
    <row r="154" spans="1:4" x14ac:dyDescent="0.2">
      <c r="A154" s="36"/>
    </row>
    <row r="155" spans="1:4" x14ac:dyDescent="0.2">
      <c r="A155" s="36"/>
      <c r="B155" t="s">
        <v>1</v>
      </c>
      <c r="C155" t="s">
        <v>660</v>
      </c>
      <c r="D155" t="s">
        <v>659</v>
      </c>
    </row>
    <row r="156" spans="1:4" x14ac:dyDescent="0.2">
      <c r="A156" s="36"/>
      <c r="B156" s="34" t="s">
        <v>101</v>
      </c>
      <c r="C156" s="51" t="s">
        <v>405</v>
      </c>
      <c r="D156" s="51" t="s">
        <v>661</v>
      </c>
    </row>
    <row r="157" spans="1:4" x14ac:dyDescent="0.2">
      <c r="A157" s="36"/>
      <c r="C157" s="52"/>
      <c r="D157" s="52"/>
    </row>
    <row r="158" spans="1:4" x14ac:dyDescent="0.2">
      <c r="A158" s="36"/>
    </row>
    <row r="159" spans="1:4" x14ac:dyDescent="0.2">
      <c r="A159" s="36"/>
    </row>
    <row r="160" spans="1:4" x14ac:dyDescent="0.2">
      <c r="A160" s="36"/>
    </row>
    <row r="161" spans="1:1" x14ac:dyDescent="0.2">
      <c r="A161" s="36"/>
    </row>
    <row r="162" spans="1:1" x14ac:dyDescent="0.2">
      <c r="A162" s="36"/>
    </row>
    <row r="163" spans="1:1" x14ac:dyDescent="0.2">
      <c r="A163" s="36"/>
    </row>
    <row r="164" spans="1:1" x14ac:dyDescent="0.2">
      <c r="A164" s="36"/>
    </row>
    <row r="165" spans="1:1" x14ac:dyDescent="0.2">
      <c r="A165" s="36"/>
    </row>
    <row r="166" spans="1:1" x14ac:dyDescent="0.2">
      <c r="A166" s="36"/>
    </row>
    <row r="167" spans="1:1" x14ac:dyDescent="0.2">
      <c r="A167" s="36"/>
    </row>
    <row r="168" spans="1:1" x14ac:dyDescent="0.2">
      <c r="A168" s="36"/>
    </row>
    <row r="169" spans="1:1" x14ac:dyDescent="0.2">
      <c r="A169" s="36"/>
    </row>
    <row r="170" spans="1:1" x14ac:dyDescent="0.2">
      <c r="A170" s="36"/>
    </row>
    <row r="171" spans="1:1" x14ac:dyDescent="0.2">
      <c r="A171" s="36"/>
    </row>
    <row r="172" spans="1:1" x14ac:dyDescent="0.2">
      <c r="A172" s="36"/>
    </row>
    <row r="173" spans="1:1" x14ac:dyDescent="0.2">
      <c r="A173" s="36"/>
    </row>
    <row r="174" spans="1:1" x14ac:dyDescent="0.2">
      <c r="A174" s="36"/>
    </row>
    <row r="175" spans="1:1" x14ac:dyDescent="0.2">
      <c r="A175" s="36"/>
    </row>
    <row r="176" spans="1:1" x14ac:dyDescent="0.2">
      <c r="A176" s="36"/>
    </row>
    <row r="177" spans="1:1" x14ac:dyDescent="0.2">
      <c r="A177" s="36"/>
    </row>
    <row r="178" spans="1:1" x14ac:dyDescent="0.2">
      <c r="A178" s="36"/>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 xr:uid="{00000000-0004-0000-0200-000000000000}"/>
    <hyperlink ref="Q8" r:id="rId2" display="WHO, UNICEF, UNFPA, World Bank Group, and the United Nations Population Division. Trends in Maternal Mortality: 2000 to 2017" xr:uid="{00000000-0004-0000-0200-000001000000}"/>
    <hyperlink ref="Q9" r:id="rId3" xr:uid="{00000000-0004-0000-0200-000002000000}"/>
    <hyperlink ref="Q11" r:id="rId4" xr:uid="{00000000-0004-0000-0200-000003000000}"/>
    <hyperlink ref="Q12" r:id="rId5" xr:uid="{00000000-0004-0000-0200-000004000000}"/>
    <hyperlink ref="Q15" r:id="rId6" xr:uid="{00000000-0004-0000-0200-000005000000}"/>
    <hyperlink ref="Q17" r:id="rId7" display="World Bank national accounts data, and OECD National Accounts data files, 2019" xr:uid="{00000000-0004-0000-0200-000006000000}"/>
    <hyperlink ref="Q18" r:id="rId8" xr:uid="{00000000-0004-0000-0200-000007000000}"/>
    <hyperlink ref="Q19" r:id="rId9" display="World Bank national accounts data, and OECD National Accounts data files, 2019" xr:uid="{00000000-0004-0000-0200-000008000000}"/>
    <hyperlink ref="Q20" r:id="rId10" xr:uid="{00000000-0004-0000-0200-000009000000}"/>
    <hyperlink ref="Q23" r:id="rId11" display="World Bank national accounts data, and OECD National Accounts data files, 2019" xr:uid="{00000000-0004-0000-0200-00000A000000}"/>
    <hyperlink ref="Q24" r:id="rId12" display="World Bank, Development Research Group, 2019" xr:uid="{00000000-0004-0000-0200-00000B000000}"/>
    <hyperlink ref="Q26" r:id="rId13" xr:uid="{00000000-0004-0000-0200-00000C000000}"/>
    <hyperlink ref="Q28" r:id="rId14" xr:uid="{00000000-0004-0000-0200-00000D000000}"/>
    <hyperlink ref="Q29" r:id="rId15" xr:uid="{00000000-0004-0000-0200-00000E000000}"/>
    <hyperlink ref="Q27" r:id="rId16" xr:uid="{00000000-0004-0000-0200-00000F000000}"/>
    <hyperlink ref="Q33" r:id="rId17" display="World Bank, Hogan et al., 2019" xr:uid="{00000000-0004-0000-0200-000010000000}"/>
    <hyperlink ref="Q35" r:id="rId18" xr:uid="{00000000-0004-0000-0200-000011000000}"/>
    <hyperlink ref="Q36" r:id="rId19" xr:uid="{00000000-0004-0000-0200-000012000000}"/>
    <hyperlink ref="Q37" r:id="rId20" xr:uid="{00000000-0004-0000-0200-000013000000}"/>
    <hyperlink ref="Q38" r:id="rId21" xr:uid="{00000000-0004-0000-0200-000014000000}"/>
    <hyperlink ref="Q39" r:id="rId22" xr:uid="{00000000-0004-0000-0200-000015000000}"/>
    <hyperlink ref="Q40" r:id="rId23" xr:uid="{00000000-0004-0000-0200-000016000000}"/>
    <hyperlink ref="Q41:Q43" r:id="rId24" display="WHO, Global Health Observatory data repository, 2019" xr:uid="{00000000-0004-0000-0200-000017000000}"/>
    <hyperlink ref="Q55" r:id="rId25" xr:uid="{00000000-0004-0000-0200-000018000000}"/>
    <hyperlink ref="Q21" r:id="rId26" xr:uid="{00000000-0004-0000-0200-000019000000}"/>
    <hyperlink ref="Q4:Q7" r:id="rId27" display="UN. World Population Prospects, 2020" xr:uid="{00000000-0004-0000-0200-00001A000000}"/>
    <hyperlink ref="Q10" r:id="rId28" xr:uid="{00000000-0004-0000-0200-00001B000000}"/>
    <hyperlink ref="Q13:Q14" r:id="rId29" display="WHO, 2020. Global Health Estimates 2016: Deaths by Cause, Age, Sex, by Country and by Region, 2000-2016." xr:uid="{00000000-0004-0000-0200-00001C000000}"/>
    <hyperlink ref="Q56:Q77" r:id="rId30" display="WHO, Global Health Expenditure Database (GHED), 2020" xr:uid="{00000000-0004-0000-0200-00001D000000}"/>
    <hyperlink ref="Q41" r:id="rId31" xr:uid="{00000000-0004-0000-0200-00001E000000}"/>
    <hyperlink ref="Q42" r:id="rId32" xr:uid="{00000000-0004-0000-0200-00001F000000}"/>
    <hyperlink ref="Q43" r:id="rId33" xr:uid="{00000000-0004-0000-0200-000020000000}"/>
    <hyperlink ref="Q34" r:id="rId34" display="WHO, Global Health Observatory data repository, 2020" xr:uid="{00000000-0004-0000-0200-000021000000}"/>
    <hyperlink ref="Q22" r:id="rId35" xr:uid="{00000000-0004-0000-0200-000022000000}"/>
    <hyperlink ref="Q30:Q32" r:id="rId36" display="WHO, Global Health Observatory data repository, 2020" xr:uid="{00000000-0004-0000-0200-000023000000}"/>
    <hyperlink ref="Q16" r:id="rId37" location="/indicies/GII" xr:uid="{00000000-0004-0000-0200-000024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0"/>
  <sheetViews>
    <sheetView workbookViewId="0">
      <selection activeCell="G10" sqref="G9:G10"/>
    </sheetView>
  </sheetViews>
  <sheetFormatPr baseColWidth="10" defaultRowHeight="15" x14ac:dyDescent="0.2"/>
  <cols>
    <col min="1" max="1" width="30.1640625" customWidth="1"/>
    <col min="2" max="2" width="28.83203125" customWidth="1"/>
    <col min="3" max="3" width="11.83203125" customWidth="1"/>
    <col min="4" max="4" width="38.1640625" customWidth="1"/>
    <col min="5" max="5" width="15.83203125" customWidth="1"/>
    <col min="8" max="8" width="13" customWidth="1"/>
  </cols>
  <sheetData>
    <row r="1" spans="1:10" ht="15" customHeight="1" x14ac:dyDescent="0.2">
      <c r="A1" s="80" t="s">
        <v>1309</v>
      </c>
      <c r="B1" s="80" t="s">
        <v>1310</v>
      </c>
      <c r="C1" s="80" t="s">
        <v>1311</v>
      </c>
      <c r="D1" s="80" t="s">
        <v>1312</v>
      </c>
      <c r="H1" s="84" t="str">
        <f ca="1">IF(COUNTIF(Country_List[ISO Code],H2)=0,I1,"LOL")</f>
        <v>Indicator</v>
      </c>
      <c r="I1" t="s">
        <v>215</v>
      </c>
    </row>
    <row r="2" spans="1:10" ht="15" customHeight="1" x14ac:dyDescent="0.2">
      <c r="A2" t="s">
        <v>1313</v>
      </c>
      <c r="B2" t="s">
        <v>1313</v>
      </c>
      <c r="C2" t="s">
        <v>1314</v>
      </c>
      <c r="D2" s="81"/>
      <c r="E2" s="82"/>
      <c r="H2" t="str">
        <f ca="1">UPPER(MID(J2,FIND("[",J2)+5,3))</f>
        <v>05-</v>
      </c>
      <c r="J2" t="str">
        <f t="array" aca="1" ref="J2" ca="1">CELL("filename",L1)</f>
        <v>/Users/annakatasonova/Documents/PROJECTS/2023_Kyrgyzstan_FR_M4H/KGZ FR/For submission/[FR1405-KGZ-C_Essential Data Tables HIV TB.xlsx]CountryList</v>
      </c>
    </row>
    <row r="3" spans="1:10" x14ac:dyDescent="0.2">
      <c r="A3" t="s">
        <v>1315</v>
      </c>
      <c r="B3" t="s">
        <v>1315</v>
      </c>
      <c r="C3" t="s">
        <v>1316</v>
      </c>
      <c r="D3" s="81"/>
      <c r="E3" s="82"/>
      <c r="G3" t="str">
        <f>Instructions_Translations!$A$1</f>
        <v>KGZ</v>
      </c>
      <c r="H3" s="83" t="s">
        <v>1783</v>
      </c>
      <c r="I3" t="s">
        <v>1784</v>
      </c>
      <c r="J3" t="str">
        <f ca="1">IF($H$1=$I$1,I3,G3&amp;H3&amp;I3)</f>
        <v>RSSH</v>
      </c>
    </row>
    <row r="4" spans="1:10" x14ac:dyDescent="0.2">
      <c r="A4" t="s">
        <v>1317</v>
      </c>
      <c r="B4" t="s">
        <v>1317</v>
      </c>
      <c r="C4" t="s">
        <v>1318</v>
      </c>
      <c r="D4" s="81"/>
      <c r="E4" s="82"/>
      <c r="G4" t="str">
        <f>Instructions_Translations!$A$1</f>
        <v>KGZ</v>
      </c>
      <c r="H4" s="83" t="s">
        <v>1783</v>
      </c>
      <c r="I4" t="s">
        <v>1785</v>
      </c>
      <c r="J4" t="str">
        <f t="shared" ref="J4:J6" ca="1" si="0">IF($H$1=$I$1,I4,G4&amp;H4&amp;I4)</f>
        <v>HIV</v>
      </c>
    </row>
    <row r="5" spans="1:10" x14ac:dyDescent="0.2">
      <c r="A5" t="s">
        <v>1319</v>
      </c>
      <c r="B5" t="s">
        <v>1319</v>
      </c>
      <c r="C5" t="s">
        <v>1320</v>
      </c>
      <c r="D5" s="81"/>
      <c r="E5" s="82"/>
      <c r="G5" t="str">
        <f>Instructions_Translations!$A$1</f>
        <v>KGZ</v>
      </c>
      <c r="H5" s="83" t="s">
        <v>1783</v>
      </c>
      <c r="I5" t="s">
        <v>1786</v>
      </c>
      <c r="J5" t="str">
        <f t="shared" ca="1" si="0"/>
        <v>TB</v>
      </c>
    </row>
    <row r="6" spans="1:10" x14ac:dyDescent="0.2">
      <c r="A6" t="s">
        <v>1321</v>
      </c>
      <c r="B6" t="s">
        <v>1321</v>
      </c>
      <c r="C6" t="s">
        <v>1322</v>
      </c>
      <c r="D6" s="81"/>
      <c r="E6" s="82"/>
      <c r="G6" t="str">
        <f>Instructions_Translations!$A$1</f>
        <v>KGZ</v>
      </c>
      <c r="H6" s="83" t="s">
        <v>1783</v>
      </c>
      <c r="I6" t="s">
        <v>1787</v>
      </c>
      <c r="J6" t="str">
        <f t="shared" ca="1" si="0"/>
        <v>Malaria</v>
      </c>
    </row>
    <row r="7" spans="1:10" x14ac:dyDescent="0.2">
      <c r="A7" t="s">
        <v>1323</v>
      </c>
      <c r="B7" t="s">
        <v>1323</v>
      </c>
      <c r="C7" t="s">
        <v>1324</v>
      </c>
      <c r="D7" s="81"/>
      <c r="E7" s="82"/>
    </row>
    <row r="8" spans="1:10" x14ac:dyDescent="0.2">
      <c r="A8" t="s">
        <v>1325</v>
      </c>
      <c r="B8" t="s">
        <v>1325</v>
      </c>
      <c r="C8" t="s">
        <v>1326</v>
      </c>
      <c r="D8" s="81"/>
    </row>
    <row r="9" spans="1:10" x14ac:dyDescent="0.2">
      <c r="A9" t="s">
        <v>1327</v>
      </c>
      <c r="B9" t="s">
        <v>1327</v>
      </c>
      <c r="C9" t="s">
        <v>1328</v>
      </c>
      <c r="D9" s="81"/>
    </row>
    <row r="10" spans="1:10" x14ac:dyDescent="0.2">
      <c r="A10" t="s">
        <v>1329</v>
      </c>
      <c r="B10" t="s">
        <v>1329</v>
      </c>
      <c r="C10" t="s">
        <v>1330</v>
      </c>
      <c r="D10" s="81"/>
    </row>
    <row r="11" spans="1:10" x14ac:dyDescent="0.2">
      <c r="A11" t="s">
        <v>1331</v>
      </c>
      <c r="B11" t="s">
        <v>1331</v>
      </c>
      <c r="C11" t="s">
        <v>1332</v>
      </c>
      <c r="D11" s="81"/>
    </row>
    <row r="12" spans="1:10" x14ac:dyDescent="0.2">
      <c r="A12" t="s">
        <v>1333</v>
      </c>
      <c r="B12" t="s">
        <v>1333</v>
      </c>
      <c r="C12" t="s">
        <v>1334</v>
      </c>
      <c r="D12" s="81"/>
    </row>
    <row r="13" spans="1:10" x14ac:dyDescent="0.2">
      <c r="A13" t="s">
        <v>1335</v>
      </c>
      <c r="B13" t="s">
        <v>1335</v>
      </c>
      <c r="C13" t="s">
        <v>1336</v>
      </c>
      <c r="D13" s="81"/>
    </row>
    <row r="14" spans="1:10" x14ac:dyDescent="0.2">
      <c r="A14" t="s">
        <v>1337</v>
      </c>
      <c r="B14" t="s">
        <v>1337</v>
      </c>
      <c r="C14" t="s">
        <v>1338</v>
      </c>
      <c r="D14" s="81"/>
    </row>
    <row r="15" spans="1:10" x14ac:dyDescent="0.2">
      <c r="A15" t="s">
        <v>1339</v>
      </c>
      <c r="B15" t="s">
        <v>1339</v>
      </c>
      <c r="C15" t="s">
        <v>1340</v>
      </c>
      <c r="D15" s="81"/>
    </row>
    <row r="16" spans="1:10" x14ac:dyDescent="0.2">
      <c r="A16" t="s">
        <v>1341</v>
      </c>
      <c r="B16" t="s">
        <v>1341</v>
      </c>
      <c r="C16" t="s">
        <v>1342</v>
      </c>
      <c r="D16" s="81"/>
    </row>
    <row r="17" spans="1:4" x14ac:dyDescent="0.2">
      <c r="A17" t="s">
        <v>1343</v>
      </c>
      <c r="B17" t="s">
        <v>1343</v>
      </c>
      <c r="C17" t="s">
        <v>1344</v>
      </c>
      <c r="D17" s="81"/>
    </row>
    <row r="18" spans="1:4" x14ac:dyDescent="0.2">
      <c r="A18" t="s">
        <v>1345</v>
      </c>
      <c r="B18" t="s">
        <v>1345</v>
      </c>
      <c r="C18" t="s">
        <v>1346</v>
      </c>
      <c r="D18" s="81"/>
    </row>
    <row r="19" spans="1:4" x14ac:dyDescent="0.2">
      <c r="A19" t="s">
        <v>1347</v>
      </c>
      <c r="B19" t="s">
        <v>1347</v>
      </c>
      <c r="C19" t="s">
        <v>1348</v>
      </c>
      <c r="D19" s="81"/>
    </row>
    <row r="20" spans="1:4" x14ac:dyDescent="0.2">
      <c r="A20" t="s">
        <v>1349</v>
      </c>
      <c r="B20" t="s">
        <v>1349</v>
      </c>
      <c r="C20" t="s">
        <v>1350</v>
      </c>
      <c r="D20" s="81"/>
    </row>
    <row r="21" spans="1:4" x14ac:dyDescent="0.2">
      <c r="A21" t="s">
        <v>1351</v>
      </c>
      <c r="B21" t="s">
        <v>1351</v>
      </c>
      <c r="C21" t="s">
        <v>1352</v>
      </c>
      <c r="D21" s="81"/>
    </row>
    <row r="22" spans="1:4" x14ac:dyDescent="0.2">
      <c r="A22" t="s">
        <v>1353</v>
      </c>
      <c r="B22" t="s">
        <v>1353</v>
      </c>
      <c r="C22" t="s">
        <v>1354</v>
      </c>
      <c r="D22" s="81"/>
    </row>
    <row r="23" spans="1:4" x14ac:dyDescent="0.2">
      <c r="A23" t="s">
        <v>1355</v>
      </c>
      <c r="B23" t="s">
        <v>1355</v>
      </c>
      <c r="C23" t="s">
        <v>1356</v>
      </c>
      <c r="D23" s="81"/>
    </row>
    <row r="24" spans="1:4" x14ac:dyDescent="0.2">
      <c r="A24" t="s">
        <v>1357</v>
      </c>
      <c r="B24" t="s">
        <v>1358</v>
      </c>
      <c r="C24" t="s">
        <v>1359</v>
      </c>
      <c r="D24" s="81"/>
    </row>
    <row r="25" spans="1:4" x14ac:dyDescent="0.2">
      <c r="A25" t="s">
        <v>1360</v>
      </c>
      <c r="B25" t="s">
        <v>1360</v>
      </c>
      <c r="C25" t="s">
        <v>1361</v>
      </c>
      <c r="D25" s="81"/>
    </row>
    <row r="26" spans="1:4" x14ac:dyDescent="0.2">
      <c r="A26" t="s">
        <v>1362</v>
      </c>
      <c r="B26" t="s">
        <v>1362</v>
      </c>
      <c r="C26" t="s">
        <v>1363</v>
      </c>
      <c r="D26" s="81"/>
    </row>
    <row r="27" spans="1:4" x14ac:dyDescent="0.2">
      <c r="A27" t="s">
        <v>1364</v>
      </c>
      <c r="B27" t="s">
        <v>1364</v>
      </c>
      <c r="C27" t="s">
        <v>1365</v>
      </c>
      <c r="D27" s="81"/>
    </row>
    <row r="28" spans="1:4" x14ac:dyDescent="0.2">
      <c r="A28" t="s">
        <v>1366</v>
      </c>
      <c r="B28" t="s">
        <v>1366</v>
      </c>
      <c r="C28" t="s">
        <v>1367</v>
      </c>
      <c r="D28" s="81"/>
    </row>
    <row r="29" spans="1:4" x14ac:dyDescent="0.2">
      <c r="A29" t="s">
        <v>1368</v>
      </c>
      <c r="B29" t="s">
        <v>1368</v>
      </c>
      <c r="C29" t="s">
        <v>1369</v>
      </c>
      <c r="D29" s="81"/>
    </row>
    <row r="30" spans="1:4" x14ac:dyDescent="0.2">
      <c r="A30" t="s">
        <v>1370</v>
      </c>
      <c r="B30" t="s">
        <v>1370</v>
      </c>
      <c r="C30" t="s">
        <v>1371</v>
      </c>
      <c r="D30" s="81"/>
    </row>
    <row r="31" spans="1:4" x14ac:dyDescent="0.2">
      <c r="A31" t="s">
        <v>1372</v>
      </c>
      <c r="B31" t="s">
        <v>1372</v>
      </c>
      <c r="C31" t="s">
        <v>1373</v>
      </c>
      <c r="D31" s="81"/>
    </row>
    <row r="32" spans="1:4" x14ac:dyDescent="0.2">
      <c r="A32" t="s">
        <v>1374</v>
      </c>
      <c r="B32" t="s">
        <v>1374</v>
      </c>
      <c r="C32" t="s">
        <v>1375</v>
      </c>
      <c r="D32" s="81"/>
    </row>
    <row r="33" spans="1:4" x14ac:dyDescent="0.2">
      <c r="A33" t="s">
        <v>1376</v>
      </c>
      <c r="B33" t="s">
        <v>1376</v>
      </c>
      <c r="C33" t="s">
        <v>1377</v>
      </c>
      <c r="D33" s="81"/>
    </row>
    <row r="34" spans="1:4" x14ac:dyDescent="0.2">
      <c r="A34" t="s">
        <v>1378</v>
      </c>
      <c r="B34" t="s">
        <v>1378</v>
      </c>
      <c r="C34" t="s">
        <v>1379</v>
      </c>
      <c r="D34" s="81"/>
    </row>
    <row r="35" spans="1:4" x14ac:dyDescent="0.2">
      <c r="A35" t="s">
        <v>1380</v>
      </c>
      <c r="B35" t="s">
        <v>1380</v>
      </c>
      <c r="C35" t="s">
        <v>1381</v>
      </c>
      <c r="D35" s="81"/>
    </row>
    <row r="36" spans="1:4" x14ac:dyDescent="0.2">
      <c r="A36" t="s">
        <v>1382</v>
      </c>
      <c r="B36" t="s">
        <v>1382</v>
      </c>
      <c r="C36" t="s">
        <v>1383</v>
      </c>
      <c r="D36" s="81"/>
    </row>
    <row r="37" spans="1:4" x14ac:dyDescent="0.2">
      <c r="A37" t="s">
        <v>1384</v>
      </c>
      <c r="B37" t="s">
        <v>1384</v>
      </c>
      <c r="C37" t="s">
        <v>1385</v>
      </c>
      <c r="D37" s="81"/>
    </row>
    <row r="38" spans="1:4" x14ac:dyDescent="0.2">
      <c r="A38" t="s">
        <v>1386</v>
      </c>
      <c r="B38" t="s">
        <v>1386</v>
      </c>
      <c r="C38" t="s">
        <v>1387</v>
      </c>
      <c r="D38" s="81"/>
    </row>
    <row r="39" spans="1:4" x14ac:dyDescent="0.2">
      <c r="A39" t="s">
        <v>1388</v>
      </c>
      <c r="B39" t="s">
        <v>1388</v>
      </c>
      <c r="C39" t="s">
        <v>1389</v>
      </c>
      <c r="D39" s="81"/>
    </row>
    <row r="40" spans="1:4" x14ac:dyDescent="0.2">
      <c r="A40" t="s">
        <v>1390</v>
      </c>
      <c r="B40" t="s">
        <v>1390</v>
      </c>
      <c r="C40" t="s">
        <v>1391</v>
      </c>
      <c r="D40" s="81"/>
    </row>
    <row r="41" spans="1:4" x14ac:dyDescent="0.2">
      <c r="A41" t="s">
        <v>1392</v>
      </c>
      <c r="B41" t="s">
        <v>1392</v>
      </c>
      <c r="C41" t="s">
        <v>1393</v>
      </c>
      <c r="D41" s="81"/>
    </row>
    <row r="42" spans="1:4" x14ac:dyDescent="0.2">
      <c r="A42" t="s">
        <v>1394</v>
      </c>
      <c r="B42" t="s">
        <v>1394</v>
      </c>
      <c r="C42" t="s">
        <v>1395</v>
      </c>
      <c r="D42" s="81"/>
    </row>
    <row r="43" spans="1:4" x14ac:dyDescent="0.2">
      <c r="A43" t="s">
        <v>1396</v>
      </c>
      <c r="B43" t="s">
        <v>1396</v>
      </c>
      <c r="C43" t="s">
        <v>1397</v>
      </c>
      <c r="D43" s="81"/>
    </row>
    <row r="44" spans="1:4" x14ac:dyDescent="0.2">
      <c r="A44" t="s">
        <v>1398</v>
      </c>
      <c r="B44" t="s">
        <v>1398</v>
      </c>
      <c r="C44" t="s">
        <v>1399</v>
      </c>
      <c r="D44" s="81"/>
    </row>
    <row r="45" spans="1:4" x14ac:dyDescent="0.2">
      <c r="A45" t="s">
        <v>1400</v>
      </c>
      <c r="B45" t="s">
        <v>1401</v>
      </c>
      <c r="C45" t="s">
        <v>1402</v>
      </c>
      <c r="D45" s="81"/>
    </row>
    <row r="46" spans="1:4" x14ac:dyDescent="0.2">
      <c r="A46" t="s">
        <v>1403</v>
      </c>
      <c r="B46" t="s">
        <v>1404</v>
      </c>
      <c r="C46" t="s">
        <v>1405</v>
      </c>
      <c r="D46" s="81"/>
    </row>
    <row r="47" spans="1:4" x14ac:dyDescent="0.2">
      <c r="A47" t="s">
        <v>1406</v>
      </c>
      <c r="B47" t="s">
        <v>1406</v>
      </c>
      <c r="C47" t="s">
        <v>1407</v>
      </c>
      <c r="D47" s="81"/>
    </row>
    <row r="48" spans="1:4" x14ac:dyDescent="0.2">
      <c r="A48" t="s">
        <v>1408</v>
      </c>
      <c r="B48" t="s">
        <v>1408</v>
      </c>
      <c r="C48" t="s">
        <v>1409</v>
      </c>
      <c r="D48" s="81"/>
    </row>
    <row r="49" spans="1:4" x14ac:dyDescent="0.2">
      <c r="A49" t="s">
        <v>1410</v>
      </c>
      <c r="B49" t="s">
        <v>1410</v>
      </c>
      <c r="C49" t="s">
        <v>1411</v>
      </c>
      <c r="D49" s="81"/>
    </row>
    <row r="50" spans="1:4" x14ac:dyDescent="0.2">
      <c r="A50" t="s">
        <v>1412</v>
      </c>
      <c r="B50" t="s">
        <v>1412</v>
      </c>
      <c r="C50" t="s">
        <v>1413</v>
      </c>
      <c r="D50" s="81"/>
    </row>
    <row r="51" spans="1:4" x14ac:dyDescent="0.2">
      <c r="A51" t="s">
        <v>1414</v>
      </c>
      <c r="B51" t="s">
        <v>1415</v>
      </c>
      <c r="C51" t="s">
        <v>1416</v>
      </c>
      <c r="D51" s="81"/>
    </row>
    <row r="52" spans="1:4" x14ac:dyDescent="0.2">
      <c r="A52" t="s">
        <v>1417</v>
      </c>
      <c r="B52" t="s">
        <v>1417</v>
      </c>
      <c r="C52" t="s">
        <v>1418</v>
      </c>
      <c r="D52" s="81"/>
    </row>
    <row r="53" spans="1:4" x14ac:dyDescent="0.2">
      <c r="A53" t="s">
        <v>1419</v>
      </c>
      <c r="B53" t="s">
        <v>1420</v>
      </c>
      <c r="C53" t="s">
        <v>1421</v>
      </c>
      <c r="D53" s="81"/>
    </row>
    <row r="54" spans="1:4" x14ac:dyDescent="0.2">
      <c r="A54" t="s">
        <v>1422</v>
      </c>
      <c r="B54" t="s">
        <v>1422</v>
      </c>
      <c r="C54" t="s">
        <v>1423</v>
      </c>
      <c r="D54" s="81"/>
    </row>
    <row r="55" spans="1:4" x14ac:dyDescent="0.2">
      <c r="A55" t="s">
        <v>1424</v>
      </c>
      <c r="B55" t="s">
        <v>1424</v>
      </c>
      <c r="C55" t="s">
        <v>1425</v>
      </c>
      <c r="D55" s="81"/>
    </row>
    <row r="56" spans="1:4" x14ac:dyDescent="0.2">
      <c r="A56" t="s">
        <v>1426</v>
      </c>
      <c r="B56" t="s">
        <v>1426</v>
      </c>
      <c r="C56" t="s">
        <v>1427</v>
      </c>
      <c r="D56" s="81"/>
    </row>
    <row r="57" spans="1:4" x14ac:dyDescent="0.2">
      <c r="A57" t="s">
        <v>1428</v>
      </c>
      <c r="B57" t="s">
        <v>1428</v>
      </c>
      <c r="C57" t="s">
        <v>1429</v>
      </c>
      <c r="D57" s="81"/>
    </row>
    <row r="58" spans="1:4" x14ac:dyDescent="0.2">
      <c r="A58" t="s">
        <v>1430</v>
      </c>
      <c r="B58" t="s">
        <v>1430</v>
      </c>
      <c r="C58" t="s">
        <v>1431</v>
      </c>
      <c r="D58" s="81"/>
    </row>
    <row r="59" spans="1:4" x14ac:dyDescent="0.2">
      <c r="A59" t="s">
        <v>1432</v>
      </c>
      <c r="B59" t="s">
        <v>1433</v>
      </c>
      <c r="C59" t="s">
        <v>1434</v>
      </c>
      <c r="D59" s="81"/>
    </row>
    <row r="60" spans="1:4" x14ac:dyDescent="0.2">
      <c r="A60" t="s">
        <v>1435</v>
      </c>
      <c r="B60" t="s">
        <v>1435</v>
      </c>
      <c r="C60" t="s">
        <v>1436</v>
      </c>
      <c r="D60" s="81"/>
    </row>
    <row r="61" spans="1:4" x14ac:dyDescent="0.2">
      <c r="A61" t="s">
        <v>1437</v>
      </c>
      <c r="B61" t="s">
        <v>1437</v>
      </c>
      <c r="C61" t="s">
        <v>1438</v>
      </c>
      <c r="D61" s="81"/>
    </row>
    <row r="62" spans="1:4" x14ac:dyDescent="0.2">
      <c r="A62" t="s">
        <v>1439</v>
      </c>
      <c r="B62" t="s">
        <v>1439</v>
      </c>
      <c r="C62" t="s">
        <v>1440</v>
      </c>
      <c r="D62" s="81"/>
    </row>
    <row r="63" spans="1:4" x14ac:dyDescent="0.2">
      <c r="A63" t="s">
        <v>1441</v>
      </c>
      <c r="B63" t="s">
        <v>1441</v>
      </c>
      <c r="C63" t="s">
        <v>1442</v>
      </c>
      <c r="D63" s="81"/>
    </row>
    <row r="64" spans="1:4" x14ac:dyDescent="0.2">
      <c r="A64" t="s">
        <v>1443</v>
      </c>
      <c r="B64" t="s">
        <v>1443</v>
      </c>
      <c r="C64" t="s">
        <v>1444</v>
      </c>
      <c r="D64" s="81"/>
    </row>
    <row r="65" spans="1:4" x14ac:dyDescent="0.2">
      <c r="A65" t="s">
        <v>1445</v>
      </c>
      <c r="B65" t="s">
        <v>1446</v>
      </c>
      <c r="C65" t="s">
        <v>1447</v>
      </c>
      <c r="D65" s="81"/>
    </row>
    <row r="66" spans="1:4" x14ac:dyDescent="0.2">
      <c r="A66" t="s">
        <v>1448</v>
      </c>
      <c r="B66" t="s">
        <v>1448</v>
      </c>
      <c r="C66" t="s">
        <v>1449</v>
      </c>
      <c r="D66" s="81"/>
    </row>
    <row r="67" spans="1:4" x14ac:dyDescent="0.2">
      <c r="A67" t="s">
        <v>1450</v>
      </c>
      <c r="B67" t="s">
        <v>1450</v>
      </c>
      <c r="C67" t="s">
        <v>1451</v>
      </c>
      <c r="D67" s="81"/>
    </row>
    <row r="68" spans="1:4" x14ac:dyDescent="0.2">
      <c r="A68" t="s">
        <v>1452</v>
      </c>
      <c r="B68" t="s">
        <v>1452</v>
      </c>
      <c r="C68" t="s">
        <v>1453</v>
      </c>
      <c r="D68" s="81"/>
    </row>
    <row r="69" spans="1:4" x14ac:dyDescent="0.2">
      <c r="A69" t="s">
        <v>1454</v>
      </c>
      <c r="B69" t="s">
        <v>1454</v>
      </c>
      <c r="C69" t="s">
        <v>1455</v>
      </c>
      <c r="D69" s="81"/>
    </row>
    <row r="70" spans="1:4" x14ac:dyDescent="0.2">
      <c r="A70" t="s">
        <v>1456</v>
      </c>
      <c r="B70" t="s">
        <v>1456</v>
      </c>
      <c r="C70" t="s">
        <v>1457</v>
      </c>
      <c r="D70" s="81"/>
    </row>
    <row r="71" spans="1:4" x14ac:dyDescent="0.2">
      <c r="A71" t="s">
        <v>1458</v>
      </c>
      <c r="B71" t="s">
        <v>1459</v>
      </c>
      <c r="C71" t="s">
        <v>1460</v>
      </c>
      <c r="D71" s="81"/>
    </row>
    <row r="72" spans="1:4" x14ac:dyDescent="0.2">
      <c r="A72" t="s">
        <v>1461</v>
      </c>
      <c r="B72" t="s">
        <v>1461</v>
      </c>
      <c r="C72" t="s">
        <v>1462</v>
      </c>
      <c r="D72" s="81"/>
    </row>
    <row r="73" spans="1:4" x14ac:dyDescent="0.2">
      <c r="A73" t="s">
        <v>1463</v>
      </c>
      <c r="B73" t="s">
        <v>1463</v>
      </c>
      <c r="C73" t="s">
        <v>1464</v>
      </c>
      <c r="D73" s="81"/>
    </row>
    <row r="74" spans="1:4" x14ac:dyDescent="0.2">
      <c r="A74" t="s">
        <v>1465</v>
      </c>
      <c r="B74" t="s">
        <v>1465</v>
      </c>
      <c r="C74" t="s">
        <v>1466</v>
      </c>
      <c r="D74" s="81"/>
    </row>
    <row r="75" spans="1:4" x14ac:dyDescent="0.2">
      <c r="A75" t="s">
        <v>1467</v>
      </c>
      <c r="B75" t="s">
        <v>1467</v>
      </c>
      <c r="C75" t="s">
        <v>1468</v>
      </c>
      <c r="D75" s="81"/>
    </row>
    <row r="76" spans="1:4" x14ac:dyDescent="0.2">
      <c r="A76" t="s">
        <v>1469</v>
      </c>
      <c r="B76" t="s">
        <v>1469</v>
      </c>
      <c r="C76" t="s">
        <v>1470</v>
      </c>
      <c r="D76" s="81"/>
    </row>
    <row r="77" spans="1:4" x14ac:dyDescent="0.2">
      <c r="A77" t="s">
        <v>1471</v>
      </c>
      <c r="B77" t="s">
        <v>1471</v>
      </c>
      <c r="C77" t="s">
        <v>1472</v>
      </c>
      <c r="D77" s="81"/>
    </row>
    <row r="78" spans="1:4" x14ac:dyDescent="0.2">
      <c r="A78" t="s">
        <v>1473</v>
      </c>
      <c r="B78" t="s">
        <v>1473</v>
      </c>
      <c r="C78" t="s">
        <v>1474</v>
      </c>
      <c r="D78" s="81"/>
    </row>
    <row r="79" spans="1:4" x14ac:dyDescent="0.2">
      <c r="A79" t="s">
        <v>1475</v>
      </c>
      <c r="B79" t="s">
        <v>1475</v>
      </c>
      <c r="C79" t="s">
        <v>1476</v>
      </c>
      <c r="D79" s="81"/>
    </row>
    <row r="80" spans="1:4" x14ac:dyDescent="0.2">
      <c r="A80" t="s">
        <v>1477</v>
      </c>
      <c r="B80" t="s">
        <v>1477</v>
      </c>
      <c r="C80" t="s">
        <v>1478</v>
      </c>
      <c r="D80" s="81"/>
    </row>
    <row r="81" spans="1:4" x14ac:dyDescent="0.2">
      <c r="A81" t="s">
        <v>1479</v>
      </c>
      <c r="B81" t="s">
        <v>1479</v>
      </c>
      <c r="C81" t="s">
        <v>1480</v>
      </c>
      <c r="D81" s="81"/>
    </row>
    <row r="82" spans="1:4" x14ac:dyDescent="0.2">
      <c r="A82" t="s">
        <v>1481</v>
      </c>
      <c r="B82" t="s">
        <v>1481</v>
      </c>
      <c r="C82" t="s">
        <v>1482</v>
      </c>
      <c r="D82" s="81"/>
    </row>
    <row r="83" spans="1:4" x14ac:dyDescent="0.2">
      <c r="A83" t="s">
        <v>1483</v>
      </c>
      <c r="B83" t="s">
        <v>1483</v>
      </c>
      <c r="C83" t="s">
        <v>1484</v>
      </c>
      <c r="D83" s="81"/>
    </row>
    <row r="84" spans="1:4" x14ac:dyDescent="0.2">
      <c r="A84" t="s">
        <v>1485</v>
      </c>
      <c r="B84" t="s">
        <v>1485</v>
      </c>
      <c r="C84" t="s">
        <v>1486</v>
      </c>
      <c r="D84" s="81"/>
    </row>
    <row r="85" spans="1:4" x14ac:dyDescent="0.2">
      <c r="A85" t="s">
        <v>1487</v>
      </c>
      <c r="B85" t="s">
        <v>1487</v>
      </c>
      <c r="C85" t="s">
        <v>1488</v>
      </c>
      <c r="D85" s="81"/>
    </row>
    <row r="86" spans="1:4" x14ac:dyDescent="0.2">
      <c r="A86" t="s">
        <v>1489</v>
      </c>
      <c r="B86" t="s">
        <v>1490</v>
      </c>
      <c r="C86" t="s">
        <v>1491</v>
      </c>
      <c r="D86" s="81"/>
    </row>
    <row r="87" spans="1:4" x14ac:dyDescent="0.2">
      <c r="A87" t="s">
        <v>1492</v>
      </c>
      <c r="B87" t="s">
        <v>1492</v>
      </c>
      <c r="C87" t="s">
        <v>1493</v>
      </c>
      <c r="D87" s="81"/>
    </row>
    <row r="88" spans="1:4" x14ac:dyDescent="0.2">
      <c r="A88" t="s">
        <v>1494</v>
      </c>
      <c r="B88" t="s">
        <v>1494</v>
      </c>
      <c r="C88" t="s">
        <v>1495</v>
      </c>
      <c r="D88" s="81"/>
    </row>
    <row r="89" spans="1:4" x14ac:dyDescent="0.2">
      <c r="A89" t="s">
        <v>1496</v>
      </c>
      <c r="B89" t="s">
        <v>1496</v>
      </c>
      <c r="C89" t="s">
        <v>1497</v>
      </c>
      <c r="D89" s="81"/>
    </row>
    <row r="90" spans="1:4" x14ac:dyDescent="0.2">
      <c r="A90" t="s">
        <v>1498</v>
      </c>
      <c r="B90" t="s">
        <v>1498</v>
      </c>
      <c r="C90" t="s">
        <v>1499</v>
      </c>
      <c r="D90" s="81"/>
    </row>
    <row r="91" spans="1:4" x14ac:dyDescent="0.2">
      <c r="A91" t="s">
        <v>1500</v>
      </c>
      <c r="B91" t="s">
        <v>1501</v>
      </c>
      <c r="C91" t="s">
        <v>1502</v>
      </c>
      <c r="D91" s="81"/>
    </row>
    <row r="92" spans="1:4" x14ac:dyDescent="0.2">
      <c r="A92" t="s">
        <v>1503</v>
      </c>
      <c r="B92" t="s">
        <v>1503</v>
      </c>
      <c r="C92" t="s">
        <v>1504</v>
      </c>
      <c r="D92" s="81"/>
    </row>
    <row r="93" spans="1:4" x14ac:dyDescent="0.2">
      <c r="A93" t="s">
        <v>1505</v>
      </c>
      <c r="B93" t="s">
        <v>1505</v>
      </c>
      <c r="C93" t="s">
        <v>1506</v>
      </c>
      <c r="D93" s="81"/>
    </row>
    <row r="94" spans="1:4" x14ac:dyDescent="0.2">
      <c r="A94" t="s">
        <v>1507</v>
      </c>
      <c r="B94" t="s">
        <v>1507</v>
      </c>
      <c r="C94" t="s">
        <v>1508</v>
      </c>
      <c r="D94" s="81"/>
    </row>
    <row r="95" spans="1:4" x14ac:dyDescent="0.2">
      <c r="A95" t="s">
        <v>1509</v>
      </c>
      <c r="B95" t="s">
        <v>1509</v>
      </c>
      <c r="C95" t="s">
        <v>1510</v>
      </c>
      <c r="D95" s="81"/>
    </row>
    <row r="96" spans="1:4" x14ac:dyDescent="0.2">
      <c r="A96" t="s">
        <v>1511</v>
      </c>
      <c r="B96" t="s">
        <v>1511</v>
      </c>
      <c r="C96" t="s">
        <v>1512</v>
      </c>
      <c r="D96" s="81"/>
    </row>
    <row r="97" spans="1:4" x14ac:dyDescent="0.2">
      <c r="A97" t="s">
        <v>1513</v>
      </c>
      <c r="B97" t="s">
        <v>1513</v>
      </c>
      <c r="C97" t="s">
        <v>1514</v>
      </c>
      <c r="D97" s="81"/>
    </row>
    <row r="98" spans="1:4" x14ac:dyDescent="0.2">
      <c r="A98" t="s">
        <v>1515</v>
      </c>
      <c r="B98" t="s">
        <v>1515</v>
      </c>
      <c r="C98" t="s">
        <v>1516</v>
      </c>
      <c r="D98" s="81"/>
    </row>
    <row r="99" spans="1:4" x14ac:dyDescent="0.2">
      <c r="A99" t="s">
        <v>1517</v>
      </c>
      <c r="B99" t="s">
        <v>1517</v>
      </c>
      <c r="C99" t="s">
        <v>1518</v>
      </c>
      <c r="D99" s="81"/>
    </row>
    <row r="100" spans="1:4" x14ac:dyDescent="0.2">
      <c r="A100" t="s">
        <v>1519</v>
      </c>
      <c r="B100" t="s">
        <v>1519</v>
      </c>
      <c r="C100" t="s">
        <v>1520</v>
      </c>
      <c r="D100" s="81"/>
    </row>
    <row r="101" spans="1:4" x14ac:dyDescent="0.2">
      <c r="A101" t="s">
        <v>1521</v>
      </c>
      <c r="B101" t="s">
        <v>1521</v>
      </c>
      <c r="C101" t="s">
        <v>1522</v>
      </c>
      <c r="D101" s="81"/>
    </row>
    <row r="102" spans="1:4" x14ac:dyDescent="0.2">
      <c r="A102" t="s">
        <v>1523</v>
      </c>
      <c r="B102" t="s">
        <v>1523</v>
      </c>
      <c r="C102" t="s">
        <v>1524</v>
      </c>
      <c r="D102" s="81"/>
    </row>
    <row r="103" spans="1:4" x14ac:dyDescent="0.2">
      <c r="A103" t="s">
        <v>1525</v>
      </c>
      <c r="B103" t="s">
        <v>1526</v>
      </c>
      <c r="C103" t="s">
        <v>1527</v>
      </c>
      <c r="D103" s="81"/>
    </row>
    <row r="104" spans="1:4" x14ac:dyDescent="0.2">
      <c r="A104" t="s">
        <v>1528</v>
      </c>
      <c r="B104" t="s">
        <v>1529</v>
      </c>
      <c r="C104" t="s">
        <v>1530</v>
      </c>
      <c r="D104" s="81"/>
    </row>
    <row r="105" spans="1:4" x14ac:dyDescent="0.2">
      <c r="A105" t="s">
        <v>1531</v>
      </c>
      <c r="B105" t="s">
        <v>1531</v>
      </c>
      <c r="C105" s="7" t="s">
        <v>1782</v>
      </c>
      <c r="D105" s="81"/>
    </row>
    <row r="106" spans="1:4" x14ac:dyDescent="0.2">
      <c r="A106" t="s">
        <v>1532</v>
      </c>
      <c r="B106" t="s">
        <v>1532</v>
      </c>
      <c r="C106" t="s">
        <v>1533</v>
      </c>
      <c r="D106" s="81"/>
    </row>
    <row r="107" spans="1:4" x14ac:dyDescent="0.2">
      <c r="A107" t="s">
        <v>1534</v>
      </c>
      <c r="B107" t="s">
        <v>1535</v>
      </c>
      <c r="C107" t="s">
        <v>1536</v>
      </c>
      <c r="D107" s="81"/>
    </row>
    <row r="108" spans="1:4" x14ac:dyDescent="0.2">
      <c r="A108" t="s">
        <v>1537</v>
      </c>
      <c r="B108" t="s">
        <v>1538</v>
      </c>
      <c r="C108" t="s">
        <v>1539</v>
      </c>
      <c r="D108" s="81"/>
    </row>
    <row r="109" spans="1:4" x14ac:dyDescent="0.2">
      <c r="A109" t="s">
        <v>1540</v>
      </c>
      <c r="B109" t="s">
        <v>1540</v>
      </c>
      <c r="C109" t="s">
        <v>1541</v>
      </c>
      <c r="D109" s="81"/>
    </row>
    <row r="110" spans="1:4" x14ac:dyDescent="0.2">
      <c r="A110" t="s">
        <v>1542</v>
      </c>
      <c r="B110" t="s">
        <v>1542</v>
      </c>
      <c r="C110" t="s">
        <v>1543</v>
      </c>
      <c r="D110" s="81"/>
    </row>
    <row r="111" spans="1:4" x14ac:dyDescent="0.2">
      <c r="A111" t="s">
        <v>1544</v>
      </c>
      <c r="B111" t="s">
        <v>1544</v>
      </c>
      <c r="C111" t="s">
        <v>1545</v>
      </c>
      <c r="D111" s="81"/>
    </row>
    <row r="112" spans="1:4" x14ac:dyDescent="0.2">
      <c r="A112" t="s">
        <v>1546</v>
      </c>
      <c r="B112" t="s">
        <v>1546</v>
      </c>
      <c r="C112" t="s">
        <v>1547</v>
      </c>
      <c r="D112" s="81"/>
    </row>
    <row r="113" spans="1:4" x14ac:dyDescent="0.2">
      <c r="A113" t="s">
        <v>1548</v>
      </c>
      <c r="B113" t="s">
        <v>1548</v>
      </c>
      <c r="C113" t="s">
        <v>1549</v>
      </c>
      <c r="D113" s="81"/>
    </row>
    <row r="114" spans="1:4" x14ac:dyDescent="0.2">
      <c r="A114" t="s">
        <v>1550</v>
      </c>
      <c r="B114" t="s">
        <v>1550</v>
      </c>
      <c r="C114" t="s">
        <v>1551</v>
      </c>
      <c r="D114" s="81"/>
    </row>
    <row r="115" spans="1:4" x14ac:dyDescent="0.2">
      <c r="A115" t="s">
        <v>1552</v>
      </c>
      <c r="B115" t="s">
        <v>1552</v>
      </c>
      <c r="C115" t="s">
        <v>1553</v>
      </c>
      <c r="D115" s="81"/>
    </row>
    <row r="116" spans="1:4" x14ac:dyDescent="0.2">
      <c r="A116" t="s">
        <v>1554</v>
      </c>
      <c r="B116" t="s">
        <v>1554</v>
      </c>
      <c r="C116" t="s">
        <v>1555</v>
      </c>
      <c r="D116" s="81"/>
    </row>
    <row r="117" spans="1:4" x14ac:dyDescent="0.2">
      <c r="A117" t="s">
        <v>1556</v>
      </c>
      <c r="B117" t="s">
        <v>1557</v>
      </c>
      <c r="C117" t="s">
        <v>1558</v>
      </c>
      <c r="D117" s="81"/>
    </row>
    <row r="118" spans="1:4" x14ac:dyDescent="0.2">
      <c r="A118" t="s">
        <v>1559</v>
      </c>
      <c r="B118" t="s">
        <v>1560</v>
      </c>
      <c r="C118" t="s">
        <v>1561</v>
      </c>
      <c r="D118" s="81"/>
    </row>
    <row r="119" spans="1:4" x14ac:dyDescent="0.2">
      <c r="A119" t="s">
        <v>1562</v>
      </c>
      <c r="B119" t="s">
        <v>1562</v>
      </c>
      <c r="C119" t="s">
        <v>1563</v>
      </c>
      <c r="D119" s="81"/>
    </row>
    <row r="120" spans="1:4" x14ac:dyDescent="0.2">
      <c r="A120" t="s">
        <v>1564</v>
      </c>
      <c r="B120" t="s">
        <v>1564</v>
      </c>
      <c r="C120" t="s">
        <v>1565</v>
      </c>
      <c r="D120" s="81"/>
    </row>
    <row r="121" spans="1:4" x14ac:dyDescent="0.2">
      <c r="A121" t="s">
        <v>1566</v>
      </c>
      <c r="B121" t="s">
        <v>1566</v>
      </c>
      <c r="C121" t="s">
        <v>1567</v>
      </c>
      <c r="D121" s="81"/>
    </row>
    <row r="122" spans="1:4" x14ac:dyDescent="0.2">
      <c r="A122" t="s">
        <v>1568</v>
      </c>
      <c r="B122" t="s">
        <v>1568</v>
      </c>
      <c r="C122" t="s">
        <v>1569</v>
      </c>
      <c r="D122" s="81"/>
    </row>
    <row r="123" spans="1:4" x14ac:dyDescent="0.2">
      <c r="A123" t="s">
        <v>1570</v>
      </c>
      <c r="B123" t="s">
        <v>1570</v>
      </c>
      <c r="C123" t="s">
        <v>1571</v>
      </c>
      <c r="D123" s="81"/>
    </row>
    <row r="124" spans="1:4" x14ac:dyDescent="0.2">
      <c r="A124" t="s">
        <v>1572</v>
      </c>
      <c r="B124" t="s">
        <v>1572</v>
      </c>
      <c r="C124" t="s">
        <v>1573</v>
      </c>
      <c r="D124" s="81"/>
    </row>
    <row r="125" spans="1:4" x14ac:dyDescent="0.2">
      <c r="A125" t="s">
        <v>1574</v>
      </c>
      <c r="B125" t="s">
        <v>1574</v>
      </c>
      <c r="C125" t="s">
        <v>1575</v>
      </c>
      <c r="D125" s="81"/>
    </row>
    <row r="126" spans="1:4" x14ac:dyDescent="0.2">
      <c r="A126" t="s">
        <v>1576</v>
      </c>
      <c r="B126" t="s">
        <v>1576</v>
      </c>
      <c r="C126" t="s">
        <v>1577</v>
      </c>
      <c r="D126" s="81"/>
    </row>
    <row r="127" spans="1:4" x14ac:dyDescent="0.2">
      <c r="A127" t="s">
        <v>1578</v>
      </c>
      <c r="B127" t="s">
        <v>1578</v>
      </c>
      <c r="C127" t="s">
        <v>1579</v>
      </c>
      <c r="D127" s="81"/>
    </row>
    <row r="128" spans="1:4" x14ac:dyDescent="0.2">
      <c r="A128" t="s">
        <v>1580</v>
      </c>
      <c r="B128" t="s">
        <v>1580</v>
      </c>
      <c r="C128" t="s">
        <v>1581</v>
      </c>
      <c r="D128" s="81"/>
    </row>
    <row r="129" spans="1:4" x14ac:dyDescent="0.2">
      <c r="A129" t="s">
        <v>1582</v>
      </c>
      <c r="B129" t="s">
        <v>1583</v>
      </c>
      <c r="C129" t="s">
        <v>1584</v>
      </c>
      <c r="D129" s="81"/>
    </row>
    <row r="130" spans="1:4" x14ac:dyDescent="0.2">
      <c r="A130" t="s">
        <v>1585</v>
      </c>
      <c r="B130" t="s">
        <v>1585</v>
      </c>
      <c r="C130" t="s">
        <v>1586</v>
      </c>
      <c r="D130" s="81"/>
    </row>
    <row r="131" spans="1:4" x14ac:dyDescent="0.2">
      <c r="A131" t="s">
        <v>1587</v>
      </c>
      <c r="B131" t="s">
        <v>1587</v>
      </c>
      <c r="C131" t="s">
        <v>1588</v>
      </c>
      <c r="D131" s="81"/>
    </row>
    <row r="132" spans="1:4" x14ac:dyDescent="0.2">
      <c r="A132" t="s">
        <v>1589</v>
      </c>
      <c r="B132" t="s">
        <v>1589</v>
      </c>
      <c r="C132" t="s">
        <v>1590</v>
      </c>
      <c r="D132" s="81"/>
    </row>
    <row r="133" spans="1:4" x14ac:dyDescent="0.2">
      <c r="A133" t="s">
        <v>1591</v>
      </c>
      <c r="B133" t="s">
        <v>1591</v>
      </c>
      <c r="C133" t="s">
        <v>1592</v>
      </c>
      <c r="D133" s="81"/>
    </row>
    <row r="134" spans="1:4" x14ac:dyDescent="0.2">
      <c r="A134" t="s">
        <v>1593</v>
      </c>
      <c r="B134" t="s">
        <v>1593</v>
      </c>
      <c r="C134" t="s">
        <v>1594</v>
      </c>
      <c r="D134" s="81"/>
    </row>
    <row r="135" spans="1:4" x14ac:dyDescent="0.2">
      <c r="A135" t="s">
        <v>1595</v>
      </c>
      <c r="B135" t="s">
        <v>1595</v>
      </c>
      <c r="C135" t="s">
        <v>1596</v>
      </c>
      <c r="D135" s="81"/>
    </row>
    <row r="136" spans="1:4" x14ac:dyDescent="0.2">
      <c r="A136" t="s">
        <v>1597</v>
      </c>
      <c r="B136" t="s">
        <v>1597</v>
      </c>
      <c r="C136" t="s">
        <v>1598</v>
      </c>
      <c r="D136" s="81"/>
    </row>
    <row r="137" spans="1:4" x14ac:dyDescent="0.2">
      <c r="A137" t="s">
        <v>1599</v>
      </c>
      <c r="B137" t="s">
        <v>1599</v>
      </c>
      <c r="C137" t="s">
        <v>1600</v>
      </c>
      <c r="D137" s="81"/>
    </row>
    <row r="138" spans="1:4" x14ac:dyDescent="0.2">
      <c r="A138" t="s">
        <v>1601</v>
      </c>
      <c r="B138" t="s">
        <v>1601</v>
      </c>
      <c r="C138" t="s">
        <v>1602</v>
      </c>
      <c r="D138" s="81"/>
    </row>
    <row r="139" spans="1:4" x14ac:dyDescent="0.2">
      <c r="A139" t="s">
        <v>1603</v>
      </c>
      <c r="B139" t="s">
        <v>1603</v>
      </c>
      <c r="C139" t="s">
        <v>1604</v>
      </c>
      <c r="D139" s="81"/>
    </row>
    <row r="140" spans="1:4" x14ac:dyDescent="0.2">
      <c r="A140" t="s">
        <v>1605</v>
      </c>
      <c r="B140" t="s">
        <v>1605</v>
      </c>
      <c r="C140" t="s">
        <v>1606</v>
      </c>
      <c r="D140" s="81"/>
    </row>
    <row r="141" spans="1:4" x14ac:dyDescent="0.2">
      <c r="A141" t="s">
        <v>1607</v>
      </c>
      <c r="B141" t="s">
        <v>1607</v>
      </c>
      <c r="C141" t="s">
        <v>1608</v>
      </c>
      <c r="D141" s="81"/>
    </row>
    <row r="142" spans="1:4" x14ac:dyDescent="0.2">
      <c r="A142" t="s">
        <v>1609</v>
      </c>
      <c r="B142" t="s">
        <v>1609</v>
      </c>
      <c r="C142" t="s">
        <v>1610</v>
      </c>
      <c r="D142" s="81"/>
    </row>
    <row r="143" spans="1:4" x14ac:dyDescent="0.2">
      <c r="A143" t="s">
        <v>1611</v>
      </c>
      <c r="B143" t="s">
        <v>1611</v>
      </c>
      <c r="C143" t="s">
        <v>1612</v>
      </c>
      <c r="D143" s="81"/>
    </row>
    <row r="144" spans="1:4" x14ac:dyDescent="0.2">
      <c r="A144" t="s">
        <v>1613</v>
      </c>
      <c r="B144" t="s">
        <v>1613</v>
      </c>
      <c r="C144" t="s">
        <v>1614</v>
      </c>
      <c r="D144" s="81"/>
    </row>
    <row r="145" spans="1:4" x14ac:dyDescent="0.2">
      <c r="A145" t="s">
        <v>1615</v>
      </c>
      <c r="B145" t="s">
        <v>1615</v>
      </c>
      <c r="C145" t="s">
        <v>1616</v>
      </c>
      <c r="D145" s="81"/>
    </row>
    <row r="146" spans="1:4" x14ac:dyDescent="0.2">
      <c r="A146" t="s">
        <v>1617</v>
      </c>
      <c r="B146" t="s">
        <v>1617</v>
      </c>
      <c r="C146" t="s">
        <v>1618</v>
      </c>
      <c r="D146" s="81"/>
    </row>
    <row r="147" spans="1:4" x14ac:dyDescent="0.2">
      <c r="A147" t="s">
        <v>1619</v>
      </c>
      <c r="B147" t="s">
        <v>1619</v>
      </c>
      <c r="C147" t="s">
        <v>1620</v>
      </c>
      <c r="D147" s="81"/>
    </row>
    <row r="148" spans="1:4" x14ac:dyDescent="0.2">
      <c r="A148" t="s">
        <v>1621</v>
      </c>
      <c r="B148" t="s">
        <v>1621</v>
      </c>
      <c r="C148" t="s">
        <v>1622</v>
      </c>
      <c r="D148" s="81"/>
    </row>
    <row r="149" spans="1:4" x14ac:dyDescent="0.2">
      <c r="A149" t="s">
        <v>1623</v>
      </c>
      <c r="B149" t="s">
        <v>1623</v>
      </c>
      <c r="C149" t="s">
        <v>1624</v>
      </c>
      <c r="D149" s="81"/>
    </row>
    <row r="150" spans="1:4" x14ac:dyDescent="0.2">
      <c r="A150" t="s">
        <v>1625</v>
      </c>
      <c r="B150" t="s">
        <v>1625</v>
      </c>
      <c r="C150" t="s">
        <v>1626</v>
      </c>
      <c r="D150" s="81"/>
    </row>
    <row r="151" spans="1:4" x14ac:dyDescent="0.2">
      <c r="A151" t="s">
        <v>1627</v>
      </c>
      <c r="B151" t="s">
        <v>1628</v>
      </c>
      <c r="C151" t="s">
        <v>1629</v>
      </c>
      <c r="D151" s="81"/>
    </row>
    <row r="152" spans="1:4" x14ac:dyDescent="0.2">
      <c r="A152" t="s">
        <v>1630</v>
      </c>
      <c r="B152" t="s">
        <v>1630</v>
      </c>
      <c r="C152" t="s">
        <v>1631</v>
      </c>
      <c r="D152" s="81"/>
    </row>
    <row r="153" spans="1:4" x14ac:dyDescent="0.2">
      <c r="A153" t="s">
        <v>1632</v>
      </c>
      <c r="B153" t="s">
        <v>1632</v>
      </c>
      <c r="C153" t="s">
        <v>1633</v>
      </c>
      <c r="D153" s="81"/>
    </row>
    <row r="154" spans="1:4" x14ac:dyDescent="0.2">
      <c r="A154" t="s">
        <v>1634</v>
      </c>
      <c r="B154" t="s">
        <v>1634</v>
      </c>
      <c r="C154" t="s">
        <v>1635</v>
      </c>
      <c r="D154" s="81"/>
    </row>
    <row r="155" spans="1:4" x14ac:dyDescent="0.2">
      <c r="A155" t="s">
        <v>1636</v>
      </c>
      <c r="B155" t="s">
        <v>1636</v>
      </c>
      <c r="C155" t="s">
        <v>1637</v>
      </c>
      <c r="D155" s="81"/>
    </row>
    <row r="156" spans="1:4" x14ac:dyDescent="0.2">
      <c r="A156" t="s">
        <v>1638</v>
      </c>
      <c r="B156" t="s">
        <v>1638</v>
      </c>
      <c r="C156" t="s">
        <v>1639</v>
      </c>
      <c r="D156" s="81"/>
    </row>
    <row r="157" spans="1:4" x14ac:dyDescent="0.2">
      <c r="A157" t="s">
        <v>1640</v>
      </c>
      <c r="B157" t="s">
        <v>1640</v>
      </c>
      <c r="C157" t="s">
        <v>1641</v>
      </c>
      <c r="D157" s="81"/>
    </row>
    <row r="158" spans="1:4" x14ac:dyDescent="0.2">
      <c r="A158" t="s">
        <v>1642</v>
      </c>
      <c r="B158" t="s">
        <v>1642</v>
      </c>
      <c r="C158" t="s">
        <v>1643</v>
      </c>
      <c r="D158" s="81"/>
    </row>
    <row r="159" spans="1:4" x14ac:dyDescent="0.2">
      <c r="A159" t="s">
        <v>1644</v>
      </c>
      <c r="B159" t="s">
        <v>1644</v>
      </c>
      <c r="C159" t="s">
        <v>1645</v>
      </c>
      <c r="D159" s="81"/>
    </row>
    <row r="160" spans="1:4" x14ac:dyDescent="0.2">
      <c r="A160" t="s">
        <v>1646</v>
      </c>
      <c r="B160" t="s">
        <v>1646</v>
      </c>
      <c r="C160" t="s">
        <v>1647</v>
      </c>
      <c r="D160" s="81"/>
    </row>
    <row r="161" spans="1:4" x14ac:dyDescent="0.2">
      <c r="A161" t="s">
        <v>1648</v>
      </c>
      <c r="B161" t="s">
        <v>1648</v>
      </c>
      <c r="C161" t="s">
        <v>1649</v>
      </c>
      <c r="D161" s="81"/>
    </row>
    <row r="162" spans="1:4" x14ac:dyDescent="0.2">
      <c r="A162" t="s">
        <v>1650</v>
      </c>
      <c r="B162" t="s">
        <v>1650</v>
      </c>
      <c r="C162" t="s">
        <v>1651</v>
      </c>
      <c r="D162" s="81"/>
    </row>
    <row r="163" spans="1:4" x14ac:dyDescent="0.2">
      <c r="A163" t="s">
        <v>1652</v>
      </c>
      <c r="B163" t="s">
        <v>1652</v>
      </c>
      <c r="C163" t="s">
        <v>1653</v>
      </c>
      <c r="D163" s="81"/>
    </row>
    <row r="164" spans="1:4" x14ac:dyDescent="0.2">
      <c r="A164" t="s">
        <v>1654</v>
      </c>
      <c r="B164" t="s">
        <v>1655</v>
      </c>
      <c r="C164" t="s">
        <v>1656</v>
      </c>
      <c r="D164" s="81"/>
    </row>
    <row r="165" spans="1:4" x14ac:dyDescent="0.2">
      <c r="A165" t="s">
        <v>1657</v>
      </c>
      <c r="B165" t="s">
        <v>1658</v>
      </c>
      <c r="C165" t="s">
        <v>1659</v>
      </c>
      <c r="D165" s="81"/>
    </row>
    <row r="166" spans="1:4" x14ac:dyDescent="0.2">
      <c r="A166" t="s">
        <v>1660</v>
      </c>
      <c r="B166" t="s">
        <v>1660</v>
      </c>
      <c r="C166" t="s">
        <v>1661</v>
      </c>
      <c r="D166" s="81"/>
    </row>
    <row r="167" spans="1:4" x14ac:dyDescent="0.2">
      <c r="A167" t="s">
        <v>1662</v>
      </c>
      <c r="B167" t="s">
        <v>1662</v>
      </c>
      <c r="C167" t="s">
        <v>1663</v>
      </c>
      <c r="D167" s="81"/>
    </row>
    <row r="168" spans="1:4" x14ac:dyDescent="0.2">
      <c r="A168" t="s">
        <v>1664</v>
      </c>
      <c r="B168" t="s">
        <v>1665</v>
      </c>
      <c r="C168" t="s">
        <v>1666</v>
      </c>
      <c r="D168" s="81"/>
    </row>
    <row r="169" spans="1:4" x14ac:dyDescent="0.2">
      <c r="A169" t="s">
        <v>1667</v>
      </c>
      <c r="B169" t="s">
        <v>1667</v>
      </c>
      <c r="C169" t="s">
        <v>1668</v>
      </c>
      <c r="D169" s="81"/>
    </row>
    <row r="170" spans="1:4" x14ac:dyDescent="0.2">
      <c r="A170" t="s">
        <v>1669</v>
      </c>
      <c r="B170" t="s">
        <v>1669</v>
      </c>
      <c r="C170" t="s">
        <v>1670</v>
      </c>
      <c r="D170" s="81"/>
    </row>
    <row r="171" spans="1:4" x14ac:dyDescent="0.2">
      <c r="A171" t="s">
        <v>1671</v>
      </c>
      <c r="B171" t="s">
        <v>1671</v>
      </c>
      <c r="C171" t="s">
        <v>1672</v>
      </c>
      <c r="D171" s="81"/>
    </row>
    <row r="172" spans="1:4" x14ac:dyDescent="0.2">
      <c r="A172" t="s">
        <v>1673</v>
      </c>
      <c r="B172" t="s">
        <v>1673</v>
      </c>
      <c r="C172" t="s">
        <v>1674</v>
      </c>
      <c r="D172" s="81"/>
    </row>
    <row r="173" spans="1:4" x14ac:dyDescent="0.2">
      <c r="A173" t="s">
        <v>1675</v>
      </c>
      <c r="B173" t="s">
        <v>1675</v>
      </c>
      <c r="C173" t="s">
        <v>1676</v>
      </c>
      <c r="D173" s="81"/>
    </row>
    <row r="174" spans="1:4" x14ac:dyDescent="0.2">
      <c r="A174" t="s">
        <v>1677</v>
      </c>
      <c r="B174" t="s">
        <v>1677</v>
      </c>
      <c r="C174" t="s">
        <v>1678</v>
      </c>
      <c r="D174" s="81"/>
    </row>
    <row r="175" spans="1:4" x14ac:dyDescent="0.2">
      <c r="A175" t="s">
        <v>1679</v>
      </c>
      <c r="B175" t="s">
        <v>1679</v>
      </c>
      <c r="C175" t="s">
        <v>1680</v>
      </c>
      <c r="D175" s="81"/>
    </row>
    <row r="176" spans="1:4" x14ac:dyDescent="0.2">
      <c r="A176" t="s">
        <v>1681</v>
      </c>
      <c r="B176" t="s">
        <v>1682</v>
      </c>
      <c r="C176" t="s">
        <v>1683</v>
      </c>
      <c r="D176" s="81"/>
    </row>
    <row r="177" spans="1:4" x14ac:dyDescent="0.2">
      <c r="A177" t="s">
        <v>1684</v>
      </c>
      <c r="B177" t="s">
        <v>1684</v>
      </c>
      <c r="C177" t="s">
        <v>1685</v>
      </c>
      <c r="D177" s="81"/>
    </row>
    <row r="178" spans="1:4" x14ac:dyDescent="0.2">
      <c r="A178" t="s">
        <v>1686</v>
      </c>
      <c r="B178" t="s">
        <v>1686</v>
      </c>
      <c r="C178" t="s">
        <v>1687</v>
      </c>
      <c r="D178" s="81"/>
    </row>
    <row r="179" spans="1:4" x14ac:dyDescent="0.2">
      <c r="A179" t="s">
        <v>1688</v>
      </c>
      <c r="B179" t="s">
        <v>1688</v>
      </c>
      <c r="C179" t="s">
        <v>1689</v>
      </c>
      <c r="D179" s="81"/>
    </row>
    <row r="180" spans="1:4" x14ac:dyDescent="0.2">
      <c r="A180" t="s">
        <v>1690</v>
      </c>
      <c r="B180" t="s">
        <v>1690</v>
      </c>
      <c r="C180" t="s">
        <v>1691</v>
      </c>
      <c r="D180" s="81"/>
    </row>
    <row r="181" spans="1:4" x14ac:dyDescent="0.2">
      <c r="A181" t="s">
        <v>1692</v>
      </c>
      <c r="B181" t="s">
        <v>1692</v>
      </c>
      <c r="C181" t="s">
        <v>1693</v>
      </c>
      <c r="D181" s="81"/>
    </row>
    <row r="182" spans="1:4" x14ac:dyDescent="0.2">
      <c r="A182" t="s">
        <v>1694</v>
      </c>
      <c r="B182" t="s">
        <v>1694</v>
      </c>
      <c r="C182" t="s">
        <v>1695</v>
      </c>
      <c r="D182" s="81"/>
    </row>
    <row r="183" spans="1:4" x14ac:dyDescent="0.2">
      <c r="A183" t="s">
        <v>1696</v>
      </c>
      <c r="B183" t="s">
        <v>1696</v>
      </c>
      <c r="C183" t="s">
        <v>1697</v>
      </c>
      <c r="D183" s="81"/>
    </row>
    <row r="184" spans="1:4" x14ac:dyDescent="0.2">
      <c r="A184" t="s">
        <v>1698</v>
      </c>
      <c r="B184" t="s">
        <v>1699</v>
      </c>
      <c r="C184" t="s">
        <v>1700</v>
      </c>
      <c r="D184" s="81"/>
    </row>
    <row r="185" spans="1:4" x14ac:dyDescent="0.2">
      <c r="A185" t="s">
        <v>1701</v>
      </c>
      <c r="B185" t="s">
        <v>1701</v>
      </c>
      <c r="C185" t="s">
        <v>1702</v>
      </c>
      <c r="D185" s="81"/>
    </row>
    <row r="186" spans="1:4" x14ac:dyDescent="0.2">
      <c r="A186" t="s">
        <v>1703</v>
      </c>
      <c r="B186" t="s">
        <v>1703</v>
      </c>
      <c r="C186" t="s">
        <v>1704</v>
      </c>
      <c r="D186" s="81"/>
    </row>
    <row r="187" spans="1:4" x14ac:dyDescent="0.2">
      <c r="A187" t="s">
        <v>1705</v>
      </c>
      <c r="B187" t="s">
        <v>1705</v>
      </c>
      <c r="C187" t="s">
        <v>1706</v>
      </c>
      <c r="D187" s="81"/>
    </row>
    <row r="188" spans="1:4" x14ac:dyDescent="0.2">
      <c r="A188" t="s">
        <v>1707</v>
      </c>
      <c r="B188" t="s">
        <v>1708</v>
      </c>
      <c r="C188" t="s">
        <v>1709</v>
      </c>
      <c r="D188" s="81"/>
    </row>
    <row r="189" spans="1:4" x14ac:dyDescent="0.2">
      <c r="A189" t="s">
        <v>1710</v>
      </c>
      <c r="B189" t="s">
        <v>1710</v>
      </c>
      <c r="C189" t="s">
        <v>1711</v>
      </c>
      <c r="D189" s="81"/>
    </row>
    <row r="190" spans="1:4" x14ac:dyDescent="0.2">
      <c r="A190" t="s">
        <v>1712</v>
      </c>
      <c r="B190" t="s">
        <v>1712</v>
      </c>
      <c r="C190" t="s">
        <v>1713</v>
      </c>
      <c r="D190" s="81"/>
    </row>
    <row r="191" spans="1:4" x14ac:dyDescent="0.2">
      <c r="A191" t="s">
        <v>1714</v>
      </c>
      <c r="B191" t="s">
        <v>1714</v>
      </c>
      <c r="C191" t="s">
        <v>1715</v>
      </c>
      <c r="D191" s="81"/>
    </row>
    <row r="192" spans="1:4" x14ac:dyDescent="0.2">
      <c r="A192" t="s">
        <v>1716</v>
      </c>
      <c r="B192" t="s">
        <v>1717</v>
      </c>
      <c r="C192" t="s">
        <v>1718</v>
      </c>
      <c r="D192" s="81"/>
    </row>
    <row r="193" spans="1:4" x14ac:dyDescent="0.2">
      <c r="A193" t="s">
        <v>1719</v>
      </c>
      <c r="B193" t="s">
        <v>1719</v>
      </c>
      <c r="C193" t="s">
        <v>1720</v>
      </c>
      <c r="D193" s="81"/>
    </row>
    <row r="194" spans="1:4" x14ac:dyDescent="0.2">
      <c r="A194" t="s">
        <v>1721</v>
      </c>
      <c r="B194" t="s">
        <v>1722</v>
      </c>
      <c r="C194" t="s">
        <v>1723</v>
      </c>
      <c r="D194" s="81"/>
    </row>
    <row r="195" spans="1:4" x14ac:dyDescent="0.2">
      <c r="A195" t="s">
        <v>1724</v>
      </c>
      <c r="B195" t="s">
        <v>1724</v>
      </c>
      <c r="C195" t="s">
        <v>1725</v>
      </c>
      <c r="D195" s="81"/>
    </row>
    <row r="196" spans="1:4" x14ac:dyDescent="0.2">
      <c r="A196" t="s">
        <v>1726</v>
      </c>
      <c r="B196" t="s">
        <v>1727</v>
      </c>
      <c r="C196" t="s">
        <v>1728</v>
      </c>
      <c r="D196" s="81"/>
    </row>
    <row r="197" spans="1:4" x14ac:dyDescent="0.2">
      <c r="A197" t="s">
        <v>1729</v>
      </c>
      <c r="B197" t="s">
        <v>1729</v>
      </c>
      <c r="C197" t="s">
        <v>1730</v>
      </c>
      <c r="D197" s="81"/>
    </row>
    <row r="198" spans="1:4" x14ac:dyDescent="0.2">
      <c r="A198" t="s">
        <v>1731</v>
      </c>
      <c r="B198" t="s">
        <v>1731</v>
      </c>
      <c r="C198" t="s">
        <v>1732</v>
      </c>
      <c r="D198" s="81"/>
    </row>
    <row r="199" spans="1:4" x14ac:dyDescent="0.2">
      <c r="A199" t="s">
        <v>1733</v>
      </c>
      <c r="B199" t="s">
        <v>1733</v>
      </c>
      <c r="C199" t="s">
        <v>1734</v>
      </c>
      <c r="D199" s="81"/>
    </row>
    <row r="200" spans="1:4" x14ac:dyDescent="0.2">
      <c r="A200" t="s">
        <v>1735</v>
      </c>
      <c r="B200" t="s">
        <v>1735</v>
      </c>
      <c r="C200" t="s">
        <v>1736</v>
      </c>
      <c r="D200" s="81"/>
    </row>
    <row r="201" spans="1:4" x14ac:dyDescent="0.2">
      <c r="A201" t="s">
        <v>1737</v>
      </c>
      <c r="B201" t="s">
        <v>1737</v>
      </c>
      <c r="C201" t="s">
        <v>1738</v>
      </c>
      <c r="D201" s="81"/>
    </row>
    <row r="202" spans="1:4" x14ac:dyDescent="0.2">
      <c r="A202" t="s">
        <v>1739</v>
      </c>
      <c r="B202" t="s">
        <v>1739</v>
      </c>
      <c r="C202" t="s">
        <v>1740</v>
      </c>
      <c r="D202" s="81"/>
    </row>
    <row r="203" spans="1:4" x14ac:dyDescent="0.2">
      <c r="A203" t="s">
        <v>1741</v>
      </c>
      <c r="B203" t="s">
        <v>1741</v>
      </c>
      <c r="C203" t="s">
        <v>1742</v>
      </c>
      <c r="D203" s="81"/>
    </row>
    <row r="204" spans="1:4" x14ac:dyDescent="0.2">
      <c r="A204" t="s">
        <v>1743</v>
      </c>
      <c r="B204" t="s">
        <v>1743</v>
      </c>
      <c r="C204" t="s">
        <v>1744</v>
      </c>
      <c r="D204" s="81"/>
    </row>
    <row r="205" spans="1:4" x14ac:dyDescent="0.2">
      <c r="A205" t="s">
        <v>1745</v>
      </c>
      <c r="B205" t="s">
        <v>1745</v>
      </c>
      <c r="C205" t="s">
        <v>1746</v>
      </c>
      <c r="D205" s="81"/>
    </row>
    <row r="206" spans="1:4" x14ac:dyDescent="0.2">
      <c r="A206" t="s">
        <v>1747</v>
      </c>
      <c r="B206" t="s">
        <v>1747</v>
      </c>
      <c r="C206" t="s">
        <v>1748</v>
      </c>
      <c r="D206" s="81"/>
    </row>
    <row r="207" spans="1:4" x14ac:dyDescent="0.2">
      <c r="A207" t="s">
        <v>1749</v>
      </c>
      <c r="B207" t="s">
        <v>1749</v>
      </c>
      <c r="C207" t="s">
        <v>1750</v>
      </c>
      <c r="D207" s="81"/>
    </row>
    <row r="208" spans="1:4" x14ac:dyDescent="0.2">
      <c r="A208" t="s">
        <v>1751</v>
      </c>
      <c r="B208" t="s">
        <v>1751</v>
      </c>
      <c r="C208" t="s">
        <v>1752</v>
      </c>
      <c r="D208" s="81"/>
    </row>
    <row r="209" spans="1:4" x14ac:dyDescent="0.2">
      <c r="A209" t="s">
        <v>1753</v>
      </c>
      <c r="B209" t="s">
        <v>1753</v>
      </c>
      <c r="C209" t="s">
        <v>1754</v>
      </c>
      <c r="D209" s="81"/>
    </row>
    <row r="210" spans="1:4" x14ac:dyDescent="0.2">
      <c r="A210" t="s">
        <v>1755</v>
      </c>
      <c r="B210" t="s">
        <v>1755</v>
      </c>
      <c r="C210" t="s">
        <v>1756</v>
      </c>
      <c r="D210" s="81"/>
    </row>
    <row r="211" spans="1:4" x14ac:dyDescent="0.2">
      <c r="A211" t="s">
        <v>1757</v>
      </c>
      <c r="B211" t="s">
        <v>1757</v>
      </c>
      <c r="C211" t="s">
        <v>1758</v>
      </c>
      <c r="D211" s="81"/>
    </row>
    <row r="212" spans="1:4" x14ac:dyDescent="0.2">
      <c r="A212" t="s">
        <v>1759</v>
      </c>
      <c r="B212" t="s">
        <v>1759</v>
      </c>
      <c r="C212" t="s">
        <v>1760</v>
      </c>
      <c r="D212" s="81"/>
    </row>
    <row r="213" spans="1:4" x14ac:dyDescent="0.2">
      <c r="A213" t="s">
        <v>1761</v>
      </c>
      <c r="B213" t="s">
        <v>1761</v>
      </c>
      <c r="C213" t="s">
        <v>1762</v>
      </c>
      <c r="D213" s="81"/>
    </row>
    <row r="214" spans="1:4" x14ac:dyDescent="0.2">
      <c r="A214" t="s">
        <v>1763</v>
      </c>
      <c r="B214" t="s">
        <v>1764</v>
      </c>
      <c r="C214" t="s">
        <v>1765</v>
      </c>
      <c r="D214" s="81"/>
    </row>
    <row r="215" spans="1:4" x14ac:dyDescent="0.2">
      <c r="A215" t="s">
        <v>1766</v>
      </c>
      <c r="B215" t="s">
        <v>1767</v>
      </c>
      <c r="C215" t="s">
        <v>1768</v>
      </c>
      <c r="D215" s="81"/>
    </row>
    <row r="216" spans="1:4" x14ac:dyDescent="0.2">
      <c r="A216" t="s">
        <v>1769</v>
      </c>
      <c r="B216" t="s">
        <v>1770</v>
      </c>
      <c r="C216" t="s">
        <v>1771</v>
      </c>
      <c r="D216" s="81"/>
    </row>
    <row r="217" spans="1:4" x14ac:dyDescent="0.2">
      <c r="A217" t="s">
        <v>1772</v>
      </c>
      <c r="B217" t="s">
        <v>1773</v>
      </c>
      <c r="C217" t="s">
        <v>1774</v>
      </c>
      <c r="D217" s="81"/>
    </row>
    <row r="218" spans="1:4" x14ac:dyDescent="0.2">
      <c r="A218" t="s">
        <v>1775</v>
      </c>
      <c r="B218" t="s">
        <v>1775</v>
      </c>
      <c r="C218" t="s">
        <v>1776</v>
      </c>
      <c r="D218" s="81"/>
    </row>
    <row r="219" spans="1:4" ht="27.5" customHeight="1" x14ac:dyDescent="0.2">
      <c r="A219" t="s">
        <v>1777</v>
      </c>
      <c r="B219" t="s">
        <v>1777</v>
      </c>
      <c r="C219" t="s">
        <v>1778</v>
      </c>
      <c r="D219" s="81" t="s">
        <v>1779</v>
      </c>
    </row>
    <row r="220" spans="1:4" x14ac:dyDescent="0.2">
      <c r="A220" t="s">
        <v>1780</v>
      </c>
      <c r="B220" t="s">
        <v>1780</v>
      </c>
      <c r="C220" t="s">
        <v>1781</v>
      </c>
      <c r="D220" s="81"/>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4"/>
  <sheetViews>
    <sheetView zoomScale="70" zoomScaleNormal="70" workbookViewId="0">
      <selection sqref="A1:B1"/>
    </sheetView>
  </sheetViews>
  <sheetFormatPr baseColWidth="10" defaultRowHeight="15" x14ac:dyDescent="0.2"/>
  <cols>
    <col min="1" max="1" width="29.5" customWidth="1"/>
    <col min="2" max="2" width="68.1640625" customWidth="1"/>
    <col min="3" max="8" width="15.83203125" customWidth="1"/>
    <col min="9" max="9" width="23.83203125" customWidth="1"/>
    <col min="10" max="10" width="132.83203125" customWidth="1"/>
    <col min="11" max="11" width="57.1640625" customWidth="1"/>
  </cols>
  <sheetData>
    <row r="1" spans="1:11" ht="28.25" customHeight="1" x14ac:dyDescent="0.2">
      <c r="A1" s="245" t="str">
        <f t="array" ref="A1">_xlfn.SWITCH(Instructions!$E$5,
Instructions!$H$2,HIV_TranslationTable!K1,
Instructions!$H$3,HIV_TranslationTable!U1,
Instructions!$H$1,HIV_TranslationTable!A1,
HIV_TranslationTable!A1)</f>
        <v>Indicator</v>
      </c>
      <c r="B1" s="245"/>
      <c r="C1" s="90" t="s">
        <v>1957</v>
      </c>
      <c r="D1" s="90" t="s">
        <v>1958</v>
      </c>
      <c r="E1" s="90" t="s">
        <v>1959</v>
      </c>
      <c r="F1" s="90" t="s">
        <v>1960</v>
      </c>
      <c r="G1" s="90" t="s">
        <v>1961</v>
      </c>
      <c r="H1" s="90" t="s">
        <v>1962</v>
      </c>
      <c r="I1" s="85"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85"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34"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row>
    <row r="2" spans="1:11" ht="16" x14ac:dyDescent="0.2">
      <c r="A2" s="226" t="str">
        <f t="array" ref="A2">_xlfn.SWITCH(Instructions!$E$5,
Instructions!$H$2,RSSH_TranslationTable!C79,
Instructions!$H$3,RSSH_TranslationTable!D79,
Instructions!$H$1,RSSH_TranslationTable!B79,
RSSH_TranslationTable!B79)</f>
        <v>Demography</v>
      </c>
      <c r="B2" s="75" t="str">
        <f t="array" ref="B2">_xlfn.SWITCH(Instructions!$E$5,
Instructions!$H$2,RSSH_TranslationTable!B3,
Instructions!$H$3,RSSH_TranslationTable!D3,
Instructions!$H$1,RSSH_TranslationTable!C3,
RSSH_TranslationTable!C3)</f>
        <v>Total population, all genders (thousands)</v>
      </c>
      <c r="C2" s="86" t="s">
        <v>1963</v>
      </c>
      <c r="D2" s="86" t="s">
        <v>1964</v>
      </c>
      <c r="E2" s="86" t="s">
        <v>1965</v>
      </c>
      <c r="F2" s="86" t="s">
        <v>1792</v>
      </c>
      <c r="G2" s="86" t="s">
        <v>1966</v>
      </c>
      <c r="H2" s="86" t="s">
        <v>1793</v>
      </c>
      <c r="I2" s="69"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76" t="s">
        <v>3</v>
      </c>
      <c r="K2" s="87"/>
    </row>
    <row r="3" spans="1:11" ht="15" customHeight="1" x14ac:dyDescent="0.2">
      <c r="A3" s="227"/>
      <c r="B3" s="75" t="str">
        <f t="array" ref="B3">_xlfn.SWITCH(Instructions!$E$5,
Instructions!$H$2,RSSH_TranslationTable!B4,
Instructions!$H$3,RSSH_TranslationTable!D4,
Instructions!$H$1,RSSH_TranslationTable!C4,
RSSH_TranslationTable!C4)</f>
        <v xml:space="preserve">Population under 5 years (thousands) </v>
      </c>
      <c r="C3" s="86"/>
      <c r="D3" s="86"/>
      <c r="E3" s="86"/>
      <c r="F3" s="86"/>
      <c r="G3" s="86"/>
      <c r="H3" s="86"/>
      <c r="I3" s="69"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76" t="s">
        <v>3</v>
      </c>
      <c r="K3" s="87"/>
    </row>
    <row r="4" spans="1:11" ht="16" x14ac:dyDescent="0.2">
      <c r="A4" s="227"/>
      <c r="B4" s="75" t="str">
        <f t="array" ref="B4">_xlfn.SWITCH(Instructions!$E$5,
Instructions!$H$2,RSSH_TranslationTable!B5,
Instructions!$H$3,RSSH_TranslationTable!D5,
Instructions!$H$1,RSSH_TranslationTable!C5,
RSSH_TranslationTable!C5)</f>
        <v>Life expectancy at birth all genders combined (years)</v>
      </c>
      <c r="C4" s="86"/>
      <c r="D4" s="86" t="s">
        <v>1967</v>
      </c>
      <c r="E4" s="86"/>
      <c r="F4" s="86" t="s">
        <v>1968</v>
      </c>
      <c r="G4" s="86"/>
      <c r="H4" s="86" t="s">
        <v>1793</v>
      </c>
      <c r="I4" s="69"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76" t="s">
        <v>3</v>
      </c>
      <c r="K4" s="87"/>
    </row>
    <row r="5" spans="1:11" ht="16" x14ac:dyDescent="0.2">
      <c r="A5" s="227"/>
      <c r="B5" s="75" t="str">
        <f t="array" ref="B5">_xlfn.SWITCH(Instructions!$E$5,
Instructions!$H$2,RSSH_TranslationTable!B6,
Instructions!$H$3,RSSH_TranslationTable!D6,
Instructions!$H$1,RSSH_TranslationTable!C6,
RSSH_TranslationTable!C6)</f>
        <v>Crude birth rate (births per 1,000 population)</v>
      </c>
      <c r="C5" s="86" t="s">
        <v>1969</v>
      </c>
      <c r="D5" s="86" t="s">
        <v>1964</v>
      </c>
      <c r="E5" s="86" t="s">
        <v>1969</v>
      </c>
      <c r="F5" s="86" t="s">
        <v>1792</v>
      </c>
      <c r="G5" s="86" t="s">
        <v>1970</v>
      </c>
      <c r="H5" s="86" t="s">
        <v>1793</v>
      </c>
      <c r="I5" s="69"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v/>
      </c>
      <c r="J5" s="76" t="s">
        <v>3</v>
      </c>
      <c r="K5" s="87"/>
    </row>
    <row r="6" spans="1:11" ht="16" x14ac:dyDescent="0.2">
      <c r="A6" s="227"/>
      <c r="B6" s="75" t="str">
        <f t="array" ref="B6">_xlfn.SWITCH(Instructions!$E$5,
Instructions!$H$2,RSSH_TranslationTable!B7,
Instructions!$H$3,RSSH_TranslationTable!D7,
Instructions!$H$1,RSSH_TranslationTable!C7,
RSSH_TranslationTable!C7)</f>
        <v>Total fertility (live births per woman)</v>
      </c>
      <c r="C6" s="86" t="s">
        <v>1971</v>
      </c>
      <c r="D6" s="86" t="s">
        <v>1793</v>
      </c>
      <c r="E6" s="86" t="s">
        <v>1972</v>
      </c>
      <c r="F6" s="86" t="s">
        <v>1794</v>
      </c>
      <c r="G6" s="86"/>
      <c r="H6" s="86" t="s">
        <v>1795</v>
      </c>
      <c r="I6" s="69"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76" t="s">
        <v>3</v>
      </c>
      <c r="K6" s="87"/>
    </row>
    <row r="7" spans="1:11" ht="16" x14ac:dyDescent="0.2">
      <c r="A7" s="227"/>
      <c r="B7" s="75" t="str">
        <f t="array" ref="B7">_xlfn.SWITCH(Instructions!$E$5,
Instructions!$H$2,RSSH_TranslationTable!B8,
Instructions!$H$3,RSSH_TranslationTable!D8,
Instructions!$H$1,RSSH_TranslationTable!C8,
RSSH_TranslationTable!C8)</f>
        <v xml:space="preserve">Maternal Mortality Ratio (per 100,000 live births) </v>
      </c>
      <c r="C7" s="86"/>
      <c r="D7" s="86"/>
      <c r="E7" s="86"/>
      <c r="F7" s="86"/>
      <c r="G7" s="86"/>
      <c r="H7" s="86"/>
      <c r="I7" s="69"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3" t="s">
        <v>7</v>
      </c>
      <c r="K7" s="87"/>
    </row>
    <row r="8" spans="1:11" ht="16" x14ac:dyDescent="0.2">
      <c r="A8" s="227"/>
      <c r="B8" s="75" t="str">
        <f t="array" ref="B8">_xlfn.SWITCH(Instructions!$E$5,
Instructions!$H$2,RSSH_TranslationTable!B9,
Instructions!$H$3,RSSH_TranslationTable!D9,
Instructions!$H$1,RSSH_TranslationTable!C9,
RSSH_TranslationTable!C9)</f>
        <v>Neo natal mortality rate (per 1,000 live births)</v>
      </c>
      <c r="C8" s="86"/>
      <c r="D8" s="86" t="s">
        <v>1792</v>
      </c>
      <c r="E8" s="86"/>
      <c r="F8" s="86" t="s">
        <v>1793</v>
      </c>
      <c r="G8" s="86"/>
      <c r="H8" s="86" t="s">
        <v>1794</v>
      </c>
      <c r="I8" s="69"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3" t="s">
        <v>9</v>
      </c>
      <c r="K8" s="87"/>
    </row>
    <row r="9" spans="1:11" ht="15" customHeight="1" x14ac:dyDescent="0.2">
      <c r="A9" s="227"/>
      <c r="B9" s="75"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86"/>
      <c r="D9" s="86" t="s">
        <v>1792</v>
      </c>
      <c r="E9" s="86"/>
      <c r="F9" s="86" t="s">
        <v>1792</v>
      </c>
      <c r="G9" s="86" t="s">
        <v>1973</v>
      </c>
      <c r="H9" s="86" t="s">
        <v>1792</v>
      </c>
      <c r="I9" s="69"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76" t="s">
        <v>3</v>
      </c>
      <c r="K9" s="87"/>
    </row>
    <row r="10" spans="1:11" ht="30" customHeight="1" x14ac:dyDescent="0.2">
      <c r="A10" s="227"/>
      <c r="B10" s="75"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86" t="s">
        <v>1974</v>
      </c>
      <c r="D10" s="86" t="s">
        <v>1975</v>
      </c>
      <c r="E10" s="86" t="s">
        <v>1976</v>
      </c>
      <c r="F10" s="86" t="s">
        <v>1968</v>
      </c>
      <c r="G10" s="86" t="s">
        <v>1977</v>
      </c>
      <c r="H10" s="86" t="s">
        <v>1978</v>
      </c>
      <c r="I10" s="69"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76" t="s">
        <v>11</v>
      </c>
      <c r="K10" s="87"/>
    </row>
    <row r="11" spans="1:11" ht="16" x14ac:dyDescent="0.2">
      <c r="A11" s="227"/>
      <c r="B11" s="75" t="str">
        <f t="array" ref="B11">_xlfn.SWITCH(Instructions!$E$5,
Instructions!$H$2,RSSH_TranslationTable!B12,
Instructions!$H$3,RSSH_TranslationTable!D12,
Instructions!$H$1,RSSH_TranslationTable!C12,
RSSH_TranslationTable!C12)</f>
        <v xml:space="preserve">Top 1 cause of death (% of total estimated deaths): </v>
      </c>
      <c r="C11" s="86"/>
      <c r="D11" s="86"/>
      <c r="E11" s="86"/>
      <c r="F11" s="86"/>
      <c r="G11" s="86"/>
      <c r="H11" s="86"/>
      <c r="I11" s="69"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76" t="s">
        <v>13</v>
      </c>
      <c r="K11" s="87"/>
    </row>
    <row r="12" spans="1:11" ht="16" x14ac:dyDescent="0.2">
      <c r="A12" s="227"/>
      <c r="B12" s="75" t="str">
        <f t="array" ref="B12">_xlfn.SWITCH(Instructions!$E$5,
Instructions!$H$2,RSSH_TranslationTable!B13,
Instructions!$H$3,RSSH_TranslationTable!D13,
Instructions!$H$1,RSSH_TranslationTable!C13,
RSSH_TranslationTable!C13)</f>
        <v xml:space="preserve">Top 2 cause of death (% of total estimated deaths): </v>
      </c>
      <c r="C12" s="86"/>
      <c r="D12" s="86"/>
      <c r="E12" s="86"/>
      <c r="F12" s="86"/>
      <c r="G12" s="86"/>
      <c r="H12" s="86"/>
      <c r="I12" s="69"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76" t="s">
        <v>13</v>
      </c>
      <c r="K12" s="87"/>
    </row>
    <row r="13" spans="1:11" ht="16" x14ac:dyDescent="0.2">
      <c r="A13" s="227"/>
      <c r="B13" s="75" t="str">
        <f t="array" ref="B13">_xlfn.SWITCH(Instructions!$E$5,
Instructions!$H$2,RSSH_TranslationTable!B14,
Instructions!$H$3,RSSH_TranslationTable!D14,
Instructions!$H$1,RSSH_TranslationTable!C14,
RSSH_TranslationTable!C14)</f>
        <v xml:space="preserve">Top 3 cause of death (% of total estimated deaths): </v>
      </c>
      <c r="C13" s="86"/>
      <c r="D13" s="86"/>
      <c r="E13" s="86"/>
      <c r="F13" s="86"/>
      <c r="G13" s="86"/>
      <c r="H13" s="86"/>
      <c r="I13" s="69"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76" t="s">
        <v>13</v>
      </c>
      <c r="K13" s="87"/>
    </row>
    <row r="14" spans="1:11" ht="16" x14ac:dyDescent="0.2">
      <c r="A14" s="227"/>
      <c r="B14" s="75" t="str">
        <f t="array" ref="B14">_xlfn.SWITCH(Instructions!$E$5,
Instructions!$H$2,RSSH_TranslationTable!B15,
Instructions!$H$3,RSSH_TranslationTable!D15,
Instructions!$H$1,RSSH_TranslationTable!C15,
RSSH_TranslationTable!C15)</f>
        <v>Prevalence of undernourishment (% of population)</v>
      </c>
      <c r="C14" s="86" t="s">
        <v>1979</v>
      </c>
      <c r="D14" s="86" t="s">
        <v>1793</v>
      </c>
      <c r="E14" s="86" t="s">
        <v>1980</v>
      </c>
      <c r="F14" s="86" t="s">
        <v>1794</v>
      </c>
      <c r="G14" s="86"/>
      <c r="H14" s="86" t="s">
        <v>1795</v>
      </c>
      <c r="I14" s="69"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8" t="s">
        <v>17</v>
      </c>
      <c r="K14" s="87"/>
    </row>
    <row r="15" spans="1:11" ht="16" x14ac:dyDescent="0.2">
      <c r="A15" s="228"/>
      <c r="B15" s="75" t="str">
        <f t="array" ref="B15">_xlfn.SWITCH(Instructions!$E$5,
Instructions!$H$2,RSSH_TranslationTable!B16,
Instructions!$H$3,RSSH_TranslationTable!D16,
Instructions!$H$1,RSSH_TranslationTable!C16,
RSSH_TranslationTable!C16)</f>
        <v>Gender Inequality Index</v>
      </c>
      <c r="C15" s="86" t="s">
        <v>1981</v>
      </c>
      <c r="D15" s="86" t="s">
        <v>1793</v>
      </c>
      <c r="E15" s="86" t="s">
        <v>1982</v>
      </c>
      <c r="F15" s="86" t="s">
        <v>1794</v>
      </c>
      <c r="G15" s="86" t="s">
        <v>1983</v>
      </c>
      <c r="H15" s="86" t="s">
        <v>1795</v>
      </c>
      <c r="I15" s="69"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v/>
      </c>
      <c r="J15" s="8"/>
      <c r="K15" s="87"/>
    </row>
    <row r="16" spans="1:11" ht="16" x14ac:dyDescent="0.2">
      <c r="A16" s="229" t="str">
        <f t="array" ref="A16">_xlfn.SWITCH(Instructions!$E$5,
Instructions!$H$2,RSSH_TranslationTable!C93,
Instructions!$H$3,RSSH_TranslationTable!D93,
Instructions!$H$1,RSSH_TranslationTable!B93,
RSSH_TranslationTable!B93)</f>
        <v>Macroeconomics</v>
      </c>
      <c r="B16" s="75" t="str">
        <f t="array" ref="B16">_xlfn.SWITCH(Instructions!$E$5,
Instructions!$H$2,RSSH_TranslationTable!B17,
Instructions!$H$3,RSSH_TranslationTable!D17,
Instructions!$H$1,RSSH_TranslationTable!C17,
RSSH_TranslationTable!C17)</f>
        <v>GNI per capita, Atlas method (current US$)</v>
      </c>
      <c r="C16" s="86" t="s">
        <v>1984</v>
      </c>
      <c r="D16" s="86" t="s">
        <v>1793</v>
      </c>
      <c r="E16" s="86" t="s">
        <v>1985</v>
      </c>
      <c r="F16" s="86" t="s">
        <v>1794</v>
      </c>
      <c r="G16" s="86" t="s">
        <v>1985</v>
      </c>
      <c r="H16" s="86" t="s">
        <v>1795</v>
      </c>
      <c r="I16" s="69"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v/>
      </c>
      <c r="J16" s="8" t="s">
        <v>20</v>
      </c>
      <c r="K16" s="87"/>
    </row>
    <row r="17" spans="1:11" ht="16" x14ac:dyDescent="0.2">
      <c r="A17" s="230"/>
      <c r="B17" s="75" t="str">
        <f t="array" ref="B17">_xlfn.SWITCH(Instructions!$E$5,
Instructions!$H$2,RSSH_TranslationTable!B18,
Instructions!$H$3,RSSH_TranslationTable!D18,
Instructions!$H$1,RSSH_TranslationTable!C18,
RSSH_TranslationTable!C18)</f>
        <v>Income level</v>
      </c>
      <c r="C17" s="86"/>
      <c r="D17" s="86"/>
      <c r="E17" s="86"/>
      <c r="F17" s="86"/>
      <c r="G17" s="86"/>
      <c r="H17" s="86"/>
      <c r="I17" s="69"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39" t="s">
        <v>22</v>
      </c>
      <c r="K17" s="87"/>
    </row>
    <row r="18" spans="1:11" ht="16" x14ac:dyDescent="0.2">
      <c r="A18" s="230"/>
      <c r="B18" s="75" t="str">
        <f t="array" ref="B18">_xlfn.SWITCH(Instructions!$E$5,
Instructions!$H$2,RSSH_TranslationTable!B19,
Instructions!$H$3,RSSH_TranslationTable!D19,
Instructions!$H$1,RSSH_TranslationTable!C19,
RSSH_TranslationTable!C19)</f>
        <v>GDP per capita (current US$)</v>
      </c>
      <c r="C18" s="86" t="s">
        <v>1986</v>
      </c>
      <c r="D18" s="86" t="s">
        <v>1793</v>
      </c>
      <c r="E18" s="86" t="s">
        <v>1987</v>
      </c>
      <c r="F18" s="86" t="s">
        <v>1794</v>
      </c>
      <c r="G18" s="86" t="s">
        <v>1988</v>
      </c>
      <c r="H18" s="86" t="s">
        <v>1795</v>
      </c>
      <c r="I18" s="69"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v/>
      </c>
      <c r="J18" s="58" t="s">
        <v>20</v>
      </c>
      <c r="K18" s="87"/>
    </row>
    <row r="19" spans="1:11" ht="16" x14ac:dyDescent="0.2">
      <c r="A19" s="230"/>
      <c r="B19" s="75" t="str">
        <f t="array" ref="B19">_xlfn.SWITCH(Instructions!$E$5,
Instructions!$H$2,RSSH_TranslationTable!B20,
Instructions!$H$3,RSSH_TranslationTable!D20,
Instructions!$H$1,RSSH_TranslationTable!C20,
RSSH_TranslationTable!C20)</f>
        <v>General government revenue as % of GDP</v>
      </c>
      <c r="C19" s="86" t="s">
        <v>1989</v>
      </c>
      <c r="D19" s="86" t="s">
        <v>1793</v>
      </c>
      <c r="E19" s="86" t="s">
        <v>1990</v>
      </c>
      <c r="F19" s="86" t="s">
        <v>1794</v>
      </c>
      <c r="G19" s="86" t="s">
        <v>1991</v>
      </c>
      <c r="H19" s="86" t="s">
        <v>1795</v>
      </c>
      <c r="I19" s="69"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v/>
      </c>
      <c r="J19" s="8" t="s">
        <v>25</v>
      </c>
      <c r="K19" s="87"/>
    </row>
    <row r="20" spans="1:11" ht="16" x14ac:dyDescent="0.2">
      <c r="A20" s="230"/>
      <c r="B20" s="75" t="str">
        <f t="array" ref="B20">_xlfn.SWITCH(Instructions!$E$5,
Instructions!$H$2,RSSH_TranslationTable!B21,
Instructions!$H$3,RSSH_TranslationTable!D21,
Instructions!$H$1,RSSH_TranslationTable!C21,
RSSH_TranslationTable!C21)</f>
        <v>General government gross debt as % of GDP</v>
      </c>
      <c r="C20" s="86" t="s">
        <v>1892</v>
      </c>
      <c r="D20" s="86" t="s">
        <v>1793</v>
      </c>
      <c r="E20" s="86" t="s">
        <v>1992</v>
      </c>
      <c r="F20" s="86" t="s">
        <v>1794</v>
      </c>
      <c r="G20" s="86" t="s">
        <v>1912</v>
      </c>
      <c r="H20" s="86" t="s">
        <v>1795</v>
      </c>
      <c r="I20" s="69"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v/>
      </c>
      <c r="J20" s="8" t="s">
        <v>25</v>
      </c>
      <c r="K20" s="87"/>
    </row>
    <row r="21" spans="1:11" ht="16" x14ac:dyDescent="0.2">
      <c r="A21" s="230"/>
      <c r="B21" s="75" t="str">
        <f t="array" ref="B21">_xlfn.SWITCH(Instructions!$E$5,
Instructions!$H$2,RSSH_TranslationTable!B22,
Instructions!$H$3,RSSH_TranslationTable!D22,
Instructions!$H$1,RSSH_TranslationTable!C22,
RSSH_TranslationTable!C22)</f>
        <v>Growth projections</v>
      </c>
      <c r="C21" s="86"/>
      <c r="D21" s="86"/>
      <c r="E21" s="86"/>
      <c r="F21" s="86"/>
      <c r="G21" s="86" t="s">
        <v>1993</v>
      </c>
      <c r="H21" s="86" t="s">
        <v>1795</v>
      </c>
      <c r="I21" s="69"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v/>
      </c>
      <c r="J21" s="8" t="s">
        <v>25</v>
      </c>
      <c r="K21" s="87"/>
    </row>
    <row r="22" spans="1:11" ht="16" x14ac:dyDescent="0.2">
      <c r="A22" s="230"/>
      <c r="B22" s="75" t="str">
        <f t="array" ref="B22">_xlfn.SWITCH(Instructions!$E$5,
Instructions!$H$2,RSSH_TranslationTable!B23,
Instructions!$H$3,RSSH_TranslationTable!D23,
Instructions!$H$1,RSSH_TranslationTable!C23,
RSSH_TranslationTable!C23)</f>
        <v>GDP growth rate (annual %)</v>
      </c>
      <c r="C22" s="86"/>
      <c r="D22" s="86" t="s">
        <v>1964</v>
      </c>
      <c r="E22" s="86"/>
      <c r="F22" s="86" t="s">
        <v>1792</v>
      </c>
      <c r="G22" s="86"/>
      <c r="H22" s="86" t="s">
        <v>1793</v>
      </c>
      <c r="I22" s="69"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73" t="s">
        <v>20</v>
      </c>
      <c r="K22" s="87"/>
    </row>
    <row r="23" spans="1:11" ht="16" x14ac:dyDescent="0.2">
      <c r="A23" s="231"/>
      <c r="B23" s="75" t="str">
        <f t="array" ref="B23">_xlfn.SWITCH(Instructions!$E$5,
Instructions!$H$2,RSSH_TranslationTable!B24,
Instructions!$H$3,RSSH_TranslationTable!D24,
Instructions!$H$1,RSSH_TranslationTable!C24,
RSSH_TranslationTable!C24)</f>
        <v>Poverty headcount ratio at $1.90 a day (2011 PPP) (% of population)</v>
      </c>
      <c r="C23" s="86"/>
      <c r="D23" s="86"/>
      <c r="E23" s="86"/>
      <c r="F23" s="86"/>
      <c r="G23" s="86"/>
      <c r="H23" s="86"/>
      <c r="I23" s="69"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8" t="s">
        <v>29</v>
      </c>
      <c r="K23" s="87"/>
    </row>
    <row r="24" spans="1:11" x14ac:dyDescent="0.2">
      <c r="A24" s="240" t="str">
        <f t="array" ref="A24">_xlfn.SWITCH(Instructions!$E$5,
Instructions!$H$2,RSSH_TranslationTable!C101,
Instructions!$H$3,RSSH_TranslationTable!D101,
Instructions!$H$1,RSSH_TranslationTable!B101,
RSSH_TranslationTable!B101)</f>
        <v>Health Systems Indicators</v>
      </c>
      <c r="B24" s="240"/>
      <c r="C24" s="10"/>
      <c r="D24" s="10"/>
      <c r="E24" s="10"/>
      <c r="F24" s="10"/>
      <c r="G24" s="10"/>
      <c r="H24" s="10"/>
      <c r="I24" s="9"/>
      <c r="J24" s="79"/>
      <c r="K24" s="79"/>
    </row>
    <row r="25" spans="1:11" ht="16" x14ac:dyDescent="0.2">
      <c r="A25" s="229" t="str">
        <f t="array" ref="A25">_xlfn.SWITCH(Instructions!$E$5,
Instructions!$H$2,RSSH_TranslationTable!C102,
Instructions!$H$3,RSSH_TranslationTable!D102,
Instructions!$H$1,RSSH_TranslationTable!B102,
RSSH_TranslationTable!B102)</f>
        <v>Service delivery Infrastructure, management and coverage</v>
      </c>
      <c r="B25" s="75" t="str">
        <f t="array" ref="B25">_xlfn.SWITCH(Instructions!$E$5,
Instructions!$H$2,RSSH_TranslationTable!B26,
Instructions!$H$3,RSSH_TranslationTable!D26,
Instructions!$H$1,RSSH_TranslationTable!C26,
RSSH_TranslationTable!C26)</f>
        <v>Density (per 100,000 population) of central, referral and district hospitals</v>
      </c>
      <c r="C25" s="91"/>
      <c r="D25" s="91"/>
      <c r="E25" s="91"/>
      <c r="F25" s="91"/>
      <c r="G25" s="91"/>
      <c r="H25" s="91" t="s">
        <v>1994</v>
      </c>
      <c r="I25" s="69"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76" t="s">
        <v>11</v>
      </c>
      <c r="K25" s="87"/>
    </row>
    <row r="26" spans="1:11" ht="16" x14ac:dyDescent="0.2">
      <c r="A26" s="230"/>
      <c r="B26" s="75" t="str">
        <f t="array" ref="B26">_xlfn.SWITCH(Instructions!$E$5,
Instructions!$H$2,RSSH_TranslationTable!B27,
Instructions!$H$3,RSSH_TranslationTable!D27,
Instructions!$H$1,RSSH_TranslationTable!C27,
RSSH_TranslationTable!C27)</f>
        <v>Density (per 10,000 population) of hospital beds</v>
      </c>
      <c r="C26" s="92"/>
      <c r="D26" s="92" t="s">
        <v>1995</v>
      </c>
      <c r="E26" s="92"/>
      <c r="F26" s="92" t="s">
        <v>1994</v>
      </c>
      <c r="G26" s="92"/>
      <c r="H26" s="92" t="s">
        <v>1975</v>
      </c>
      <c r="I26" s="69"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76" t="s">
        <v>11</v>
      </c>
      <c r="K26" s="87"/>
    </row>
    <row r="27" spans="1:11" ht="16" x14ac:dyDescent="0.2">
      <c r="A27" s="230"/>
      <c r="B27" s="75" t="str">
        <f t="array" ref="B27">_xlfn.SWITCH(Instructions!$E$5,
Instructions!$H$2,RSSH_TranslationTable!B28,
Instructions!$H$3,RSSH_TranslationTable!D28,
Instructions!$H$1,RSSH_TranslationTable!C28,
RSSH_TranslationTable!C28)</f>
        <v>Density (per 100,000 population) of health posts (PHC facility)</v>
      </c>
      <c r="C27" s="92"/>
      <c r="D27" s="92"/>
      <c r="E27" s="92"/>
      <c r="F27" s="92"/>
      <c r="G27" s="92"/>
      <c r="H27" s="92"/>
      <c r="I27" s="69"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76" t="s">
        <v>11</v>
      </c>
      <c r="K27" s="87"/>
    </row>
    <row r="28" spans="1:11" ht="16" x14ac:dyDescent="0.2">
      <c r="A28" s="230"/>
      <c r="B28" s="75" t="str">
        <f t="array" ref="B28">_xlfn.SWITCH(Instructions!$E$5,
Instructions!$H$2,RSSH_TranslationTable!B29,
Instructions!$H$3,RSSH_TranslationTable!D29,
Instructions!$H$1,RSSH_TranslationTable!C29,
RSSH_TranslationTable!C29)</f>
        <v>Density (per 100,000 population) of health center (PHC facility)</v>
      </c>
      <c r="C28" s="92"/>
      <c r="D28" s="92"/>
      <c r="E28" s="92"/>
      <c r="F28" s="92"/>
      <c r="G28" s="92"/>
      <c r="H28" s="92"/>
      <c r="I28" s="69"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76" t="s">
        <v>11</v>
      </c>
      <c r="K28" s="87"/>
    </row>
    <row r="29" spans="1:11" ht="16" x14ac:dyDescent="0.2">
      <c r="A29" s="230"/>
      <c r="B29" s="75" t="str">
        <f t="array" ref="B29">_xlfn.SWITCH(Instructions!$E$5,
Instructions!$H$2,RSSH_TranslationTable!B30,
Instructions!$H$3,RSSH_TranslationTable!D30,
Instructions!$H$1,RSSH_TranslationTable!C30,
RSSH_TranslationTable!C30)</f>
        <v>Density (per 100,000 population) of dispensaries (PHC facility)</v>
      </c>
      <c r="C29" s="92"/>
      <c r="D29" s="92"/>
      <c r="E29" s="92"/>
      <c r="F29" s="92"/>
      <c r="G29" s="92"/>
      <c r="H29" s="92"/>
      <c r="I29" s="69"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76" t="s">
        <v>11</v>
      </c>
      <c r="K29" s="87"/>
    </row>
    <row r="30" spans="1:11" ht="16" x14ac:dyDescent="0.2">
      <c r="A30" s="230"/>
      <c r="B30" s="75" t="str">
        <f t="array" ref="B30">_xlfn.SWITCH(Instructions!$E$5,
Instructions!$H$2,RSSH_TranslationTable!B31,
Instructions!$H$3,RSSH_TranslationTable!D31,
Instructions!$H$1,RSSH_TranslationTable!C31,
RSSH_TranslationTable!C31)</f>
        <v>Density (per 100,000 population) of laboratories (PHC facility)</v>
      </c>
      <c r="C30" s="92"/>
      <c r="D30" s="92"/>
      <c r="E30" s="92"/>
      <c r="F30" s="92"/>
      <c r="G30" s="92" t="s">
        <v>1937</v>
      </c>
      <c r="H30" s="92" t="s">
        <v>1996</v>
      </c>
      <c r="I30" s="69"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76" t="s">
        <v>11</v>
      </c>
      <c r="K30" s="87"/>
    </row>
    <row r="31" spans="1:11" ht="16" x14ac:dyDescent="0.2">
      <c r="A31" s="230"/>
      <c r="B31" s="75" t="str">
        <f t="array" ref="B31">_xlfn.SWITCH(Instructions!$E$5,
Instructions!$H$2,RSSH_TranslationTable!B32,
Instructions!$H$3,RSSH_TranslationTable!D32,
Instructions!$H$1,RSSH_TranslationTable!C32,
RSSH_TranslationTable!C32)</f>
        <v>Density (per 100,000 population) of pharmacies (PHC facility)</v>
      </c>
      <c r="C31" s="92"/>
      <c r="D31" s="92"/>
      <c r="E31" s="92"/>
      <c r="F31" s="92"/>
      <c r="G31" s="92"/>
      <c r="H31" s="92"/>
      <c r="I31" s="69"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76" t="s">
        <v>11</v>
      </c>
      <c r="K31" s="87"/>
    </row>
    <row r="32" spans="1:11" ht="16" x14ac:dyDescent="0.2">
      <c r="A32" s="230"/>
      <c r="B32" s="75" t="str">
        <f t="array" ref="B32">_xlfn.SWITCH(Instructions!$E$5,
Instructions!$H$2,RSSH_TranslationTable!B33,
Instructions!$H$3,RSSH_TranslationTable!D33,
Instructions!$H$1,RSSH_TranslationTable!C33,
RSSH_TranslationTable!C33)</f>
        <v>UHC service coverage index</v>
      </c>
      <c r="C32" s="92" t="s">
        <v>1997</v>
      </c>
      <c r="D32" s="92" t="s">
        <v>1793</v>
      </c>
      <c r="E32" s="92"/>
      <c r="F32" s="92" t="s">
        <v>1794</v>
      </c>
      <c r="G32" s="92"/>
      <c r="H32" s="92" t="s">
        <v>1795</v>
      </c>
      <c r="I32" s="69"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8" t="s">
        <v>40</v>
      </c>
      <c r="K32" s="87"/>
    </row>
    <row r="33" spans="1:11" ht="16" x14ac:dyDescent="0.2">
      <c r="A33" s="230"/>
      <c r="B33" s="75" t="str">
        <f t="array" ref="B33">_xlfn.SWITCH(Instructions!$E$5,
Instructions!$H$2,RSSH_TranslationTable!B34,
Instructions!$H$3,RSSH_TranslationTable!D34,
Instructions!$H$1,RSSH_TranslationTable!C34,
RSSH_TranslationTable!C34)</f>
        <v>Percentage of antenatal clients with 1st visit before 12 weeks - ANC 1</v>
      </c>
      <c r="C33" s="92"/>
      <c r="D33" s="92"/>
      <c r="E33" s="92"/>
      <c r="F33" s="92"/>
      <c r="G33" s="92"/>
      <c r="H33" s="92"/>
      <c r="I33" s="69"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v/>
      </c>
      <c r="J33" s="64" t="s">
        <v>97</v>
      </c>
      <c r="K33" s="87"/>
    </row>
    <row r="34" spans="1:11" ht="16" x14ac:dyDescent="0.2">
      <c r="A34" s="230"/>
      <c r="B34" s="75" t="str">
        <f t="array" ref="B34">_xlfn.SWITCH(Instructions!$E$5,
Instructions!$H$2,RSSH_TranslationTable!B35,
Instructions!$H$3,RSSH_TranslationTable!D35,
Instructions!$H$1,RSSH_TranslationTable!C35,
RSSH_TranslationTable!C35)</f>
        <v>Antenatal care coverage - at least four visits (%) - ANC 4</v>
      </c>
      <c r="C34" s="92"/>
      <c r="D34" s="92"/>
      <c r="E34" s="92"/>
      <c r="F34" s="92"/>
      <c r="G34" s="92"/>
      <c r="H34" s="92"/>
      <c r="I34" s="69"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64" t="s">
        <v>11</v>
      </c>
      <c r="K34" s="87"/>
    </row>
    <row r="35" spans="1:11" ht="15" customHeight="1" x14ac:dyDescent="0.2">
      <c r="A35" s="230"/>
      <c r="B35" s="75" t="str">
        <f t="array" ref="B35">_xlfn.SWITCH(Instructions!$E$5,
Instructions!$H$2,RSSH_TranslationTable!B36,
Instructions!$H$3,RSSH_TranslationTable!D36,
Instructions!$H$1,RSSH_TranslationTable!C36,
RSSH_TranslationTable!C36)</f>
        <v>External supervision</v>
      </c>
      <c r="C35" s="92"/>
      <c r="D35" s="92"/>
      <c r="E35" s="92"/>
      <c r="F35" s="92"/>
      <c r="G35" s="92"/>
      <c r="H35" s="92"/>
      <c r="I35" s="69"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76" t="s">
        <v>43</v>
      </c>
      <c r="K35" s="87"/>
    </row>
    <row r="36" spans="1:11" ht="15" customHeight="1" x14ac:dyDescent="0.2">
      <c r="A36" s="230"/>
      <c r="B36" s="75" t="str">
        <f t="array" ref="B36">_xlfn.SWITCH(Instructions!$E$5,
Instructions!$H$2,RSSH_TranslationTable!B37,
Instructions!$H$3,RSSH_TranslationTable!D37,
Instructions!$H$1,RSSH_TranslationTable!C37,
RSSH_TranslationTable!C37)</f>
        <v>Absence rate.</v>
      </c>
      <c r="C36" s="92"/>
      <c r="D36" s="92"/>
      <c r="E36" s="92"/>
      <c r="F36" s="92"/>
      <c r="G36" s="92"/>
      <c r="H36" s="92"/>
      <c r="I36" s="69"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8" t="s">
        <v>44</v>
      </c>
      <c r="K36" s="87"/>
    </row>
    <row r="37" spans="1:11" ht="16" x14ac:dyDescent="0.2">
      <c r="A37" s="229" t="str">
        <f t="array" ref="A37">_xlfn.SWITCH(Instructions!$E$5,
Instructions!$H$2,RSSH_TranslationTable!C114,
Instructions!$H$3,RSSH_TranslationTable!D114,
Instructions!$H$1,RSSH_TranslationTable!B114,
RSSH_TranslationTable!B114)</f>
        <v>Human Resources for Health</v>
      </c>
      <c r="B37" s="75" t="str">
        <f t="array" ref="B37">_xlfn.SWITCH(Instructions!$E$5,
Instructions!$H$2,RSSH_TranslationTable!B38,
Instructions!$H$3,RSSH_TranslationTable!D38,
Instructions!$H$1,RSSH_TranslationTable!C38,
RSSH_TranslationTable!C38)</f>
        <v>Density (per 10,000 population) of physicians</v>
      </c>
      <c r="C37" s="92"/>
      <c r="D37" s="92"/>
      <c r="E37" s="92"/>
      <c r="F37" s="92"/>
      <c r="G37" s="92"/>
      <c r="H37" s="92"/>
      <c r="I37" s="69"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67" t="s">
        <v>11</v>
      </c>
      <c r="K37" s="87"/>
    </row>
    <row r="38" spans="1:11" ht="16" x14ac:dyDescent="0.2">
      <c r="A38" s="230"/>
      <c r="B38" s="75" t="str">
        <f t="array" ref="B38">_xlfn.SWITCH(Instructions!$E$5,
Instructions!$H$2,RSSH_TranslationTable!B39,
Instructions!$H$3,RSSH_TranslationTable!D39,
Instructions!$H$1,RSSH_TranslationTable!C39,
RSSH_TranslationTable!C39)</f>
        <v>Density (per 10,000 population) of nursing and midwifery personnel</v>
      </c>
      <c r="C38" s="92"/>
      <c r="D38" s="92" t="s">
        <v>1994</v>
      </c>
      <c r="E38" s="92"/>
      <c r="F38" s="92" t="s">
        <v>1975</v>
      </c>
      <c r="G38" s="92"/>
      <c r="H38" s="92" t="s">
        <v>1793</v>
      </c>
      <c r="I38" s="69"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64" t="s">
        <v>11</v>
      </c>
      <c r="K38" s="87"/>
    </row>
    <row r="39" spans="1:11" ht="16" x14ac:dyDescent="0.2">
      <c r="A39" s="230"/>
      <c r="B39" s="75" t="str">
        <f t="array" ref="B39">_xlfn.SWITCH(Instructions!$E$5,
Instructions!$H$2,RSSH_TranslationTable!B40,
Instructions!$H$3,RSSH_TranslationTable!D40,
Instructions!$H$1,RSSH_TranslationTable!C40,
RSSH_TranslationTable!C40)</f>
        <v>Density (per 10,000 population) of community health workers</v>
      </c>
      <c r="C39" s="92"/>
      <c r="D39" s="92"/>
      <c r="E39" s="92"/>
      <c r="F39" s="92"/>
      <c r="G39" s="92"/>
      <c r="H39" s="92"/>
      <c r="I39" s="69"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64" t="s">
        <v>11</v>
      </c>
      <c r="K39" s="88"/>
    </row>
    <row r="40" spans="1:11" ht="16" x14ac:dyDescent="0.2">
      <c r="A40" s="230"/>
      <c r="B40" s="75" t="str">
        <f t="array" ref="B40">_xlfn.SWITCH(Instructions!$E$5,
Instructions!$H$2,RSSH_TranslationTable!B41,
Instructions!$H$3,RSSH_TranslationTable!D41,
Instructions!$H$1,RSSH_TranslationTable!C41,
RSSH_TranslationTable!C41)</f>
        <v>Density (per 10,000 population) of laboratory health workers</v>
      </c>
      <c r="C40" s="92"/>
      <c r="D40" s="92"/>
      <c r="E40" s="92"/>
      <c r="F40" s="92"/>
      <c r="G40" s="92"/>
      <c r="H40" s="92"/>
      <c r="I40" s="69"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64" t="s">
        <v>11</v>
      </c>
      <c r="K40" s="87"/>
    </row>
    <row r="41" spans="1:11" ht="16" x14ac:dyDescent="0.2">
      <c r="A41" s="230"/>
      <c r="B41" s="75" t="str">
        <f t="array" ref="B41">_xlfn.SWITCH(Instructions!$E$5,
Instructions!$H$2,RSSH_TranslationTable!B42,
Instructions!$H$3,RSSH_TranslationTable!D42,
Instructions!$H$1,RSSH_TranslationTable!C42,
RSSH_TranslationTable!C42)</f>
        <v xml:space="preserve">Density (per 10,000 population) or number of pharmaceutical personnel </v>
      </c>
      <c r="C41" s="92"/>
      <c r="D41" s="92"/>
      <c r="E41" s="92"/>
      <c r="F41" s="92"/>
      <c r="G41" s="92"/>
      <c r="H41" s="92"/>
      <c r="I41" s="69"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64" t="s">
        <v>11</v>
      </c>
      <c r="K41" s="87"/>
    </row>
    <row r="42" spans="1:11" ht="16" x14ac:dyDescent="0.2">
      <c r="A42" s="231"/>
      <c r="B42" s="75" t="str">
        <f t="array" ref="B42">_xlfn.SWITCH(Instructions!$E$5,
Instructions!$H$2,RSSH_TranslationTable!B43,
Instructions!$H$3,RSSH_TranslationTable!D43,
Instructions!$H$1,RSSH_TranslationTable!C43,
RSSH_TranslationTable!C43)</f>
        <v>Density (per 10,000 population) or number of other health workers</v>
      </c>
      <c r="C42" s="92"/>
      <c r="D42" s="92"/>
      <c r="E42" s="92"/>
      <c r="F42" s="92"/>
      <c r="G42" s="92"/>
      <c r="H42" s="92"/>
      <c r="I42" s="69"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64" t="s">
        <v>11</v>
      </c>
      <c r="K42" s="87"/>
    </row>
    <row r="43" spans="1:11" ht="30" customHeight="1" x14ac:dyDescent="0.2">
      <c r="A43" s="229" t="str">
        <f t="array" ref="A43">_xlfn.SWITCH(Instructions!$E$5,
Instructions!$H$2,RSSH_TranslationTable!C120,
Instructions!$H$3,RSSH_TranslationTable!D120,
Instructions!$H$1,RSSH_TranslationTable!B120,
RSSH_TranslationTable!B120)</f>
        <v>Health Information Systems</v>
      </c>
      <c r="B43" s="75" t="str">
        <f t="array" ref="B43">_xlfn.SWITCH(Instructions!$E$5,
Instructions!$H$2,RSSH_TranslationTable!B44,
Instructions!$H$3,RSSH_TranslationTable!D44,
Instructions!$H$1,RSSH_TranslationTable!C44,
RSSH_TranslationTable!C44)</f>
        <v>Timeliness of facility reporting on HIV</v>
      </c>
      <c r="C43" s="92"/>
      <c r="D43" s="92"/>
      <c r="E43" s="92"/>
      <c r="F43" s="92"/>
      <c r="G43" s="92"/>
      <c r="H43" s="92"/>
      <c r="I43" s="69"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76" t="s">
        <v>53</v>
      </c>
      <c r="K43" s="87"/>
    </row>
    <row r="44" spans="1:11" ht="30" customHeight="1" x14ac:dyDescent="0.2">
      <c r="A44" s="230"/>
      <c r="B44" s="75" t="str">
        <f t="array" ref="B44">_xlfn.SWITCH(Instructions!$E$5,
Instructions!$H$2,RSSH_TranslationTable!B45,
Instructions!$H$3,RSSH_TranslationTable!D45,
Instructions!$H$1,RSSH_TranslationTable!C45,
RSSH_TranslationTable!C45)</f>
        <v>Timeliness of facility reporting on TB</v>
      </c>
      <c r="C44" s="92"/>
      <c r="D44" s="92"/>
      <c r="E44" s="92"/>
      <c r="F44" s="92"/>
      <c r="G44" s="92"/>
      <c r="H44" s="92"/>
      <c r="I44" s="69"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76" t="s">
        <v>53</v>
      </c>
      <c r="K44" s="87"/>
    </row>
    <row r="45" spans="1:11" ht="30" customHeight="1" x14ac:dyDescent="0.2">
      <c r="A45" s="230"/>
      <c r="B45" s="75" t="str">
        <f t="array" ref="B45">_xlfn.SWITCH(Instructions!$E$5,
Instructions!$H$2,RSSH_TranslationTable!B46,
Instructions!$H$3,RSSH_TranslationTable!D46,
Instructions!$H$1,RSSH_TranslationTable!C46,
RSSH_TranslationTable!C46)</f>
        <v>Timeliness of facility reporting on Malaria</v>
      </c>
      <c r="C45" s="92"/>
      <c r="D45" s="92"/>
      <c r="E45" s="92"/>
      <c r="F45" s="92"/>
      <c r="G45" s="92"/>
      <c r="H45" s="92"/>
      <c r="I45" s="69"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76" t="s">
        <v>53</v>
      </c>
      <c r="K45" s="87"/>
    </row>
    <row r="46" spans="1:11" ht="30" customHeight="1" x14ac:dyDescent="0.2">
      <c r="A46" s="230"/>
      <c r="B46" s="75" t="str">
        <f t="array" ref="B46">_xlfn.SWITCH(Instructions!$E$5,
Instructions!$H$2,RSSH_TranslationTable!B47,
Instructions!$H$3,RSSH_TranslationTable!D47,
Instructions!$H$1,RSSH_TranslationTable!C47,
RSSH_TranslationTable!C47)</f>
        <v>Completeness of facility reporting on HIV</v>
      </c>
      <c r="C46" s="92"/>
      <c r="D46" s="92"/>
      <c r="E46" s="92"/>
      <c r="F46" s="92"/>
      <c r="G46" s="92"/>
      <c r="H46" s="92"/>
      <c r="I46" s="69"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76" t="s">
        <v>53</v>
      </c>
      <c r="K46" s="87"/>
    </row>
    <row r="47" spans="1:11" ht="30" customHeight="1" x14ac:dyDescent="0.2">
      <c r="A47" s="230"/>
      <c r="B47" s="75" t="str">
        <f t="array" ref="B47">_xlfn.SWITCH(Instructions!$E$5,
Instructions!$H$2,RSSH_TranslationTable!B48,
Instructions!$H$3,RSSH_TranslationTable!D48,
Instructions!$H$1,RSSH_TranslationTable!C48,
RSSH_TranslationTable!C48)</f>
        <v>Completeness of facility reporting on TB</v>
      </c>
      <c r="C47" s="92"/>
      <c r="D47" s="92"/>
      <c r="E47" s="92"/>
      <c r="F47" s="92"/>
      <c r="G47" s="92"/>
      <c r="H47" s="92"/>
      <c r="I47" s="69"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76" t="s">
        <v>53</v>
      </c>
      <c r="K47" s="87"/>
    </row>
    <row r="48" spans="1:11" ht="32.5" customHeight="1" x14ac:dyDescent="0.2">
      <c r="A48" s="231"/>
      <c r="B48" s="75" t="str">
        <f t="array" ref="B48">_xlfn.SWITCH(Instructions!$E$5,
Instructions!$H$2,RSSH_TranslationTable!B49,
Instructions!$H$3,RSSH_TranslationTable!D49,
Instructions!$H$1,RSSH_TranslationTable!C49,
RSSH_TranslationTable!C49)</f>
        <v>Completeness of facility reporting on Malaria</v>
      </c>
      <c r="C48" s="92"/>
      <c r="D48" s="92"/>
      <c r="E48" s="92"/>
      <c r="F48" s="92"/>
      <c r="G48" s="92"/>
      <c r="H48" s="92"/>
      <c r="I48" s="69"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76" t="s">
        <v>53</v>
      </c>
      <c r="K48" s="87"/>
    </row>
    <row r="49" spans="1:11" ht="29.5" customHeight="1" x14ac:dyDescent="0.2">
      <c r="A49" s="229" t="str">
        <f t="array" ref="A49">_xlfn.SWITCH(Instructions!$E$5,
Instructions!$H$2,RSSH_TranslationTable!C126,
Instructions!$H$3,RSSH_TranslationTable!D126,
Instructions!$H$1,RSSH_TranslationTable!B126,
RSSH_TranslationTable!B126)</f>
        <v>Procurement and Supply Chain</v>
      </c>
      <c r="B49" s="75"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92"/>
      <c r="D49" s="92"/>
      <c r="E49" s="92"/>
      <c r="F49" s="92"/>
      <c r="G49" s="92"/>
      <c r="H49" s="92"/>
      <c r="I49" s="69"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v/>
      </c>
      <c r="J49" s="68" t="s">
        <v>98</v>
      </c>
      <c r="K49" s="87"/>
    </row>
    <row r="50" spans="1:11" ht="29.5" customHeight="1" x14ac:dyDescent="0.2">
      <c r="A50" s="230"/>
      <c r="B50" s="75"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92"/>
      <c r="D50" s="92"/>
      <c r="E50" s="92"/>
      <c r="F50" s="92"/>
      <c r="G50" s="92"/>
      <c r="H50" s="92"/>
      <c r="I50" s="69"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v/>
      </c>
      <c r="J50" s="68" t="s">
        <v>98</v>
      </c>
      <c r="K50" s="87"/>
    </row>
    <row r="51" spans="1:11" ht="29.5" customHeight="1" x14ac:dyDescent="0.2">
      <c r="A51" s="230"/>
      <c r="B51" s="75"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92"/>
      <c r="D51" s="92"/>
      <c r="E51" s="92"/>
      <c r="F51" s="92"/>
      <c r="G51" s="92"/>
      <c r="H51" s="92"/>
      <c r="I51" s="69"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v/>
      </c>
      <c r="J51" s="68" t="s">
        <v>98</v>
      </c>
      <c r="K51" s="87"/>
    </row>
    <row r="52" spans="1:11" ht="29.5" customHeight="1" x14ac:dyDescent="0.2">
      <c r="A52" s="230"/>
      <c r="B52" s="75"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92"/>
      <c r="D52" s="92"/>
      <c r="E52" s="92"/>
      <c r="F52" s="92"/>
      <c r="G52" s="92"/>
      <c r="H52" s="92"/>
      <c r="I52" s="69"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v/>
      </c>
      <c r="J52" s="68" t="s">
        <v>98</v>
      </c>
      <c r="K52" s="87"/>
    </row>
    <row r="53" spans="1:11" ht="29.5" customHeight="1" x14ac:dyDescent="0.2">
      <c r="A53" s="231"/>
      <c r="B53" s="75"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92"/>
      <c r="D53" s="92"/>
      <c r="E53" s="92"/>
      <c r="F53" s="92"/>
      <c r="G53" s="92"/>
      <c r="H53" s="92"/>
      <c r="I53" s="69"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v/>
      </c>
      <c r="J53" s="68" t="s">
        <v>98</v>
      </c>
      <c r="K53" s="87"/>
    </row>
    <row r="54" spans="1:11" ht="16" x14ac:dyDescent="0.2">
      <c r="A54" s="247" t="str">
        <f t="array" ref="A54">_xlfn.SWITCH(Instructions!$E$5,
Instructions!$H$2,RSSH_TranslationTable!C130,
Instructions!$H$3,RSSH_TranslationTable!D130,
Instructions!$H$1,RSSH_TranslationTable!B131,
RSSH_TranslationTable!B131)</f>
        <v>Health Financing</v>
      </c>
      <c r="B54" s="75" t="str">
        <f t="array" ref="B54">_xlfn.SWITCH(Instructions!$E$5,
Instructions!$H$2,RSSH_TranslationTable!B55,
Instructions!$H$3,RSSH_TranslationTable!D55,
Instructions!$H$1,RSSH_TranslationTable!C55,
RSSH_TranslationTable!C55)</f>
        <v>Current Health Expenditure (CHE) in Local Currency Units or USD</v>
      </c>
      <c r="C54" s="92" t="s">
        <v>1998</v>
      </c>
      <c r="D54" s="92" t="s">
        <v>1964</v>
      </c>
      <c r="E54" s="92" t="s">
        <v>1999</v>
      </c>
      <c r="F54" s="92" t="s">
        <v>1792</v>
      </c>
      <c r="G54" s="92" t="s">
        <v>2000</v>
      </c>
      <c r="H54" s="92" t="s">
        <v>1793</v>
      </c>
      <c r="I54" s="69"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8" t="s">
        <v>58</v>
      </c>
      <c r="K54" s="89"/>
    </row>
    <row r="55" spans="1:11" ht="16" x14ac:dyDescent="0.2">
      <c r="A55" s="248"/>
      <c r="B55" s="75" t="str">
        <f t="array" ref="B55">_xlfn.SWITCH(Instructions!$E$5,
Instructions!$H$2,RSSH_TranslationTable!B56,
Instructions!$H$3,RSSH_TranslationTable!D56,
Instructions!$H$1,RSSH_TranslationTable!C56,
RSSH_TranslationTable!C56)</f>
        <v>Current Health Expenditure (CHE) per capita in USD</v>
      </c>
      <c r="C55" s="92" t="s">
        <v>1928</v>
      </c>
      <c r="D55" s="92" t="s">
        <v>1964</v>
      </c>
      <c r="E55" s="92" t="s">
        <v>2001</v>
      </c>
      <c r="F55" s="92" t="s">
        <v>1792</v>
      </c>
      <c r="G55" s="92" t="s">
        <v>1893</v>
      </c>
      <c r="H55" s="92" t="s">
        <v>1793</v>
      </c>
      <c r="I55" s="69"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8" t="s">
        <v>58</v>
      </c>
      <c r="K55" s="87"/>
    </row>
    <row r="56" spans="1:11" ht="30" customHeight="1" x14ac:dyDescent="0.2">
      <c r="A56" s="248"/>
      <c r="B56" s="75"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93"/>
      <c r="D56" s="93"/>
      <c r="E56" s="93"/>
      <c r="F56" s="93"/>
      <c r="G56" s="93"/>
      <c r="H56" s="93"/>
      <c r="I56" s="69"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8" t="s">
        <v>58</v>
      </c>
      <c r="K56" s="89"/>
    </row>
    <row r="57" spans="1:11" ht="30" customHeight="1" x14ac:dyDescent="0.2">
      <c r="A57" s="248"/>
      <c r="B57" s="75" t="str">
        <f t="array" ref="B57">_xlfn.SWITCH(Instructions!$E$5,
Instructions!$H$2,RSSH_TranslationTable!B58,
Instructions!$H$3,RSSH_TranslationTable!D58,
Instructions!$H$1,RSSH_TranslationTable!C58,
RSSH_TranslationTable!C58)</f>
        <v>Domestic General Government Health Expenditure (GGHE-D) per capita in USD</v>
      </c>
      <c r="C57" s="92" t="s">
        <v>2002</v>
      </c>
      <c r="D57" s="92" t="s">
        <v>1964</v>
      </c>
      <c r="E57" s="92" t="s">
        <v>1989</v>
      </c>
      <c r="F57" s="92" t="s">
        <v>1792</v>
      </c>
      <c r="G57" s="92" t="s">
        <v>1989</v>
      </c>
      <c r="H57" s="92" t="s">
        <v>1793</v>
      </c>
      <c r="I57" s="69"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8" t="s">
        <v>58</v>
      </c>
      <c r="K57" s="89"/>
    </row>
    <row r="58" spans="1:11" ht="30" customHeight="1" x14ac:dyDescent="0.2">
      <c r="A58" s="248"/>
      <c r="B58" s="75" t="str">
        <f t="array" ref="B58">_xlfn.SWITCH(Instructions!$E$5,
Instructions!$H$2,RSSH_TranslationTable!B59,
Instructions!$H$3,RSSH_TranslationTable!D59,
Instructions!$H$1,RSSH_TranslationTable!C59,
RSSH_TranslationTable!C59)</f>
        <v>Domestic Private Health Expenditure (PVT-D)  in Local Currency Units or USD</v>
      </c>
      <c r="C58" s="92"/>
      <c r="D58" s="92"/>
      <c r="E58" s="92"/>
      <c r="F58" s="92"/>
      <c r="G58" s="92"/>
      <c r="H58" s="92"/>
      <c r="I58" s="69"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8" t="s">
        <v>58</v>
      </c>
      <c r="K58" s="87"/>
    </row>
    <row r="59" spans="1:11" ht="16" x14ac:dyDescent="0.2">
      <c r="A59" s="248"/>
      <c r="B59" s="75" t="str">
        <f t="array" ref="B59">_xlfn.SWITCH(Instructions!$E$5,
Instructions!$H$2,RSSH_TranslationTable!B60,
Instructions!$H$3,RSSH_TranslationTable!D60,
Instructions!$H$1,RSSH_TranslationTable!C60,
RSSH_TranslationTable!C60)</f>
        <v>Domestic Private Health Expenditure (PVT-D) per capita in USD</v>
      </c>
      <c r="C59" s="92" t="s">
        <v>1911</v>
      </c>
      <c r="D59" s="92" t="s">
        <v>1964</v>
      </c>
      <c r="E59" s="92" t="s">
        <v>1990</v>
      </c>
      <c r="F59" s="92" t="s">
        <v>1792</v>
      </c>
      <c r="G59" s="92" t="s">
        <v>2002</v>
      </c>
      <c r="H59" s="92" t="s">
        <v>1793</v>
      </c>
      <c r="I59" s="69"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8" t="s">
        <v>58</v>
      </c>
      <c r="K59" s="89"/>
    </row>
    <row r="60" spans="1:11" ht="16" x14ac:dyDescent="0.2">
      <c r="A60" s="248"/>
      <c r="B60" s="75" t="str">
        <f t="array" ref="B60">_xlfn.SWITCH(Instructions!$E$5,
Instructions!$H$2,RSSH_TranslationTable!B61,
Instructions!$H$3,RSSH_TranslationTable!D61,
Instructions!$H$1,RSSH_TranslationTable!C61,
RSSH_TranslationTable!C61)</f>
        <v>Out-of-Pocket Expenditure (OOPS) in Local Currency Units or USD</v>
      </c>
      <c r="C60" s="92" t="s">
        <v>1911</v>
      </c>
      <c r="D60" s="92" t="s">
        <v>1964</v>
      </c>
      <c r="E60" s="92" t="s">
        <v>1990</v>
      </c>
      <c r="F60" s="92" t="s">
        <v>1792</v>
      </c>
      <c r="G60" s="92" t="s">
        <v>2002</v>
      </c>
      <c r="H60" s="92" t="s">
        <v>1793</v>
      </c>
      <c r="I60" s="69"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8" t="s">
        <v>58</v>
      </c>
      <c r="K60" s="87"/>
    </row>
    <row r="61" spans="1:11" ht="16" x14ac:dyDescent="0.2">
      <c r="A61" s="248"/>
      <c r="B61" s="75" t="str">
        <f t="array" ref="B61">_xlfn.SWITCH(Instructions!$E$5,
Instructions!$H$2,RSSH_TranslationTable!B62,
Instructions!$H$3,RSSH_TranslationTable!D62,
Instructions!$H$1,RSSH_TranslationTable!C62,
RSSH_TranslationTable!C62)</f>
        <v>Out-of-Pocket Expenditure (OOPS)  per capita in USD</v>
      </c>
      <c r="C61" s="92"/>
      <c r="D61" s="92"/>
      <c r="E61" s="92"/>
      <c r="F61" s="92"/>
      <c r="G61" s="92"/>
      <c r="H61" s="92"/>
      <c r="I61" s="69"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8" t="s">
        <v>58</v>
      </c>
      <c r="K61" s="89"/>
    </row>
    <row r="62" spans="1:11" ht="16" x14ac:dyDescent="0.2">
      <c r="A62" s="248"/>
      <c r="B62" s="75" t="str">
        <f t="array" ref="B62">_xlfn.SWITCH(Instructions!$E$5,
Instructions!$H$2,RSSH_TranslationTable!B63,
Instructions!$H$3,RSSH_TranslationTable!D63,
Instructions!$H$1,RSSH_TranslationTable!C63,
RSSH_TranslationTable!C63)</f>
        <v>Primary Health Care (PHC) Expenditure per capita in USD</v>
      </c>
      <c r="C62" s="92" t="s">
        <v>1892</v>
      </c>
      <c r="D62" s="92" t="s">
        <v>1964</v>
      </c>
      <c r="E62" s="92" t="s">
        <v>1981</v>
      </c>
      <c r="F62" s="92" t="s">
        <v>1792</v>
      </c>
      <c r="G62" s="92" t="s">
        <v>2003</v>
      </c>
      <c r="H62" s="92" t="s">
        <v>1793</v>
      </c>
      <c r="I62" s="69"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8" t="s">
        <v>58</v>
      </c>
      <c r="K62" s="87"/>
    </row>
    <row r="63" spans="1:11" ht="14.25" customHeight="1" x14ac:dyDescent="0.2">
      <c r="A63" s="248"/>
      <c r="B63" s="75"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92" t="s">
        <v>2004</v>
      </c>
      <c r="D63" s="92" t="s">
        <v>1964</v>
      </c>
      <c r="E63" s="92" t="s">
        <v>2005</v>
      </c>
      <c r="F63" s="92" t="s">
        <v>1792</v>
      </c>
      <c r="G63" s="92" t="s">
        <v>2006</v>
      </c>
      <c r="H63" s="92" t="s">
        <v>1793</v>
      </c>
      <c r="I63" s="69"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8" t="s">
        <v>58</v>
      </c>
      <c r="K63" s="87"/>
    </row>
    <row r="64" spans="1:11" ht="16" x14ac:dyDescent="0.2">
      <c r="A64" s="248"/>
      <c r="B64" s="75" t="str">
        <f t="array" ref="B64">_xlfn.SWITCH(Instructions!$E$5,
Instructions!$H$2,RSSH_TranslationTable!B65,
Instructions!$H$3,RSSH_TranslationTable!D65,
Instructions!$H$1,RSSH_TranslationTable!C65,
RSSH_TranslationTable!C65)</f>
        <v>Domestic General Government Expenditure on PHC as % GGE-D</v>
      </c>
      <c r="C64" s="92" t="s">
        <v>2007</v>
      </c>
      <c r="D64" s="92" t="s">
        <v>1964</v>
      </c>
      <c r="E64" s="92" t="s">
        <v>2008</v>
      </c>
      <c r="F64" s="92" t="s">
        <v>1792</v>
      </c>
      <c r="G64" s="92" t="s">
        <v>1911</v>
      </c>
      <c r="H64" s="92" t="s">
        <v>1793</v>
      </c>
      <c r="I64" s="69"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8" t="s">
        <v>58</v>
      </c>
      <c r="K64" s="87"/>
    </row>
    <row r="65" spans="1:11" ht="30" customHeight="1" x14ac:dyDescent="0.2">
      <c r="A65" s="248"/>
      <c r="B65" s="75"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92" t="s">
        <v>2009</v>
      </c>
      <c r="D65" s="92" t="s">
        <v>1964</v>
      </c>
      <c r="E65" s="92" t="s">
        <v>2010</v>
      </c>
      <c r="F65" s="92" t="s">
        <v>1792</v>
      </c>
      <c r="G65" s="92" t="s">
        <v>2009</v>
      </c>
      <c r="H65" s="92" t="s">
        <v>1793</v>
      </c>
      <c r="I65" s="69"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8" t="s">
        <v>58</v>
      </c>
      <c r="K65" s="87"/>
    </row>
    <row r="66" spans="1:11" ht="36" customHeight="1" x14ac:dyDescent="0.2">
      <c r="A66" s="248"/>
      <c r="B66" s="75"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92" t="s">
        <v>2011</v>
      </c>
      <c r="D66" s="92" t="s">
        <v>1964</v>
      </c>
      <c r="E66" s="92" t="s">
        <v>2012</v>
      </c>
      <c r="F66" s="92" t="s">
        <v>1792</v>
      </c>
      <c r="G66" s="92" t="s">
        <v>1818</v>
      </c>
      <c r="H66" s="92" t="s">
        <v>1793</v>
      </c>
      <c r="I66" s="69"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8" t="s">
        <v>58</v>
      </c>
      <c r="K66" s="87"/>
    </row>
    <row r="67" spans="1:11" ht="30" customHeight="1" x14ac:dyDescent="0.2">
      <c r="A67" s="248"/>
      <c r="B67" s="75" t="str">
        <f t="array" ref="B67">_xlfn.SWITCH(Instructions!$E$5,
Instructions!$H$2,RSSH_TranslationTable!B68,
Instructions!$H$3,RSSH_TranslationTable!D68,
Instructions!$H$1,RSSH_TranslationTable!C68,
RSSH_TranslationTable!C68)</f>
        <v>Domestic Private Health Expenditure (PVT-D) as % Current Health Expenditure (CHE)</v>
      </c>
      <c r="C67" s="92" t="s">
        <v>2013</v>
      </c>
      <c r="D67" s="92" t="s">
        <v>1964</v>
      </c>
      <c r="E67" s="92" t="s">
        <v>2014</v>
      </c>
      <c r="F67" s="92" t="s">
        <v>1792</v>
      </c>
      <c r="G67" s="92" t="s">
        <v>2015</v>
      </c>
      <c r="H67" s="92" t="s">
        <v>1793</v>
      </c>
      <c r="I67" s="69"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8" t="s">
        <v>58</v>
      </c>
      <c r="K67" s="87"/>
    </row>
    <row r="68" spans="1:11" ht="30" customHeight="1" x14ac:dyDescent="0.2">
      <c r="A68" s="248"/>
      <c r="B68" s="75" t="str">
        <f t="array" ref="B68">_xlfn.SWITCH(Instructions!$E$5,
Instructions!$H$2,RSSH_TranslationTable!B69,
Instructions!$H$3,RSSH_TranslationTable!D69,
Instructions!$H$1,RSSH_TranslationTable!C69,
RSSH_TranslationTable!C69)</f>
        <v>Compulsory Financing Arrangements as % of Current Health Expenditure (CHE)</v>
      </c>
      <c r="C68" s="92" t="s">
        <v>2016</v>
      </c>
      <c r="D68" s="92" t="s">
        <v>1964</v>
      </c>
      <c r="E68" s="92" t="s">
        <v>1892</v>
      </c>
      <c r="F68" s="92" t="s">
        <v>1792</v>
      </c>
      <c r="G68" s="92" t="s">
        <v>2017</v>
      </c>
      <c r="H68" s="92" t="s">
        <v>1793</v>
      </c>
      <c r="I68" s="69"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v/>
      </c>
      <c r="J68" s="8" t="s">
        <v>58</v>
      </c>
      <c r="K68" s="87"/>
    </row>
    <row r="69" spans="1:11" ht="16" x14ac:dyDescent="0.2">
      <c r="A69" s="248"/>
      <c r="B69" s="75" t="str">
        <f t="array" ref="B69">_xlfn.SWITCH(Instructions!$E$5,
Instructions!$H$2,RSSH_TranslationTable!B70,
Instructions!$H$3,RSSH_TranslationTable!D70,
Instructions!$H$1,RSSH_TranslationTable!C70,
RSSH_TranslationTable!C70)</f>
        <v>Out-of-pocket (OOPS) as % of Current Health Expenditure (CHE)</v>
      </c>
      <c r="C69" s="92" t="s">
        <v>2013</v>
      </c>
      <c r="D69" s="92" t="s">
        <v>1964</v>
      </c>
      <c r="E69" s="92" t="s">
        <v>2014</v>
      </c>
      <c r="F69" s="92" t="s">
        <v>1792</v>
      </c>
      <c r="G69" s="92" t="s">
        <v>2015</v>
      </c>
      <c r="H69" s="92" t="s">
        <v>1793</v>
      </c>
      <c r="I69" s="69"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8" t="s">
        <v>58</v>
      </c>
      <c r="K69" s="87"/>
    </row>
    <row r="70" spans="1:11" ht="30" customHeight="1" x14ac:dyDescent="0.2">
      <c r="A70" s="248"/>
      <c r="B70" s="75" t="str">
        <f t="array" ref="B70">_xlfn.SWITCH(Instructions!$E$5,
Instructions!$H$2,RSSH_TranslationTable!B71,
Instructions!$H$3,RSSH_TranslationTable!D71,
Instructions!$H$1,RSSH_TranslationTable!C71,
RSSH_TranslationTable!C71)</f>
        <v>External Health Expenditure (EXT) as % of Current Health Expenditure (CHE)</v>
      </c>
      <c r="C70" s="92" t="s">
        <v>2018</v>
      </c>
      <c r="D70" s="92" t="s">
        <v>1964</v>
      </c>
      <c r="E70" s="92" t="s">
        <v>2019</v>
      </c>
      <c r="F70" s="92" t="s">
        <v>1792</v>
      </c>
      <c r="G70" s="92" t="s">
        <v>2009</v>
      </c>
      <c r="H70" s="92" t="s">
        <v>1793</v>
      </c>
      <c r="I70" s="69"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8" t="s">
        <v>58</v>
      </c>
      <c r="K70" s="87"/>
    </row>
    <row r="71" spans="1:11" ht="15" customHeight="1" x14ac:dyDescent="0.2">
      <c r="A71" s="248"/>
      <c r="B71" s="75"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92" t="s">
        <v>2020</v>
      </c>
      <c r="D71" s="92" t="s">
        <v>1964</v>
      </c>
      <c r="E71" s="92" t="s">
        <v>1808</v>
      </c>
      <c r="F71" s="92" t="s">
        <v>1792</v>
      </c>
      <c r="G71" s="92" t="s">
        <v>2021</v>
      </c>
      <c r="H71" s="92" t="s">
        <v>1793</v>
      </c>
      <c r="I71" s="69"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8" t="s">
        <v>58</v>
      </c>
      <c r="K71" s="87"/>
    </row>
    <row r="72" spans="1:11" ht="16" x14ac:dyDescent="0.2">
      <c r="A72" s="248"/>
      <c r="B72" s="75" t="str">
        <f t="array" ref="B72">_xlfn.SWITCH(Instructions!$E$5,
Instructions!$H$2,RSSH_TranslationTable!B73,
Instructions!$H$3,RSSH_TranslationTable!D73,
Instructions!$H$1,RSSH_TranslationTable!C73,
RSSH_TranslationTable!C73)</f>
        <v>Domestic general government expenditure for tuberculosis (Million LCU)</v>
      </c>
      <c r="C72" s="92" t="s">
        <v>2022</v>
      </c>
      <c r="D72" s="92" t="s">
        <v>1964</v>
      </c>
      <c r="E72" s="92" t="s">
        <v>2023</v>
      </c>
      <c r="F72" s="92" t="s">
        <v>1792</v>
      </c>
      <c r="G72" s="92" t="s">
        <v>2024</v>
      </c>
      <c r="H72" s="92" t="s">
        <v>1793</v>
      </c>
      <c r="I72" s="69"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8" t="s">
        <v>58</v>
      </c>
      <c r="K72" s="87"/>
    </row>
    <row r="73" spans="1:11" ht="16" x14ac:dyDescent="0.2">
      <c r="A73" s="248"/>
      <c r="B73" s="75" t="str">
        <f t="array" ref="B73">_xlfn.SWITCH(Instructions!$E$5,
Instructions!$H$2,RSSH_TranslationTable!B74,
Instructions!$H$3,RSSH_TranslationTable!D74,
Instructions!$H$1,RSSH_TranslationTable!C74,
RSSH_TranslationTable!C74)</f>
        <v>Domestic general government expenditure for malaria (Million LCU)</v>
      </c>
      <c r="C73" s="92" t="s">
        <v>2025</v>
      </c>
      <c r="D73" s="92" t="s">
        <v>1964</v>
      </c>
      <c r="E73" s="92" t="s">
        <v>2026</v>
      </c>
      <c r="F73" s="92" t="s">
        <v>1792</v>
      </c>
      <c r="G73" s="92" t="s">
        <v>1950</v>
      </c>
      <c r="H73" s="92" t="s">
        <v>1793</v>
      </c>
      <c r="I73" s="69"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8" t="s">
        <v>58</v>
      </c>
      <c r="K73" s="87"/>
    </row>
    <row r="74" spans="1:11" ht="16" x14ac:dyDescent="0.2">
      <c r="A74" s="248"/>
      <c r="B74" s="75" t="str">
        <f t="array" ref="B74">_xlfn.SWITCH(Instructions!$E$5,
Instructions!$H$2,RSSH_TranslationTable!B75,
Instructions!$H$3,RSSH_TranslationTable!D75,
Instructions!$H$1,RSSH_TranslationTable!C75,
RSSH_TranslationTable!C75)</f>
        <v>External source of funding for HIV/AIDS (Million LCU)</v>
      </c>
      <c r="C74" s="92" t="s">
        <v>2027</v>
      </c>
      <c r="D74" s="92" t="s">
        <v>1964</v>
      </c>
      <c r="E74" s="92" t="s">
        <v>2028</v>
      </c>
      <c r="F74" s="92" t="s">
        <v>1792</v>
      </c>
      <c r="G74" s="92" t="s">
        <v>2029</v>
      </c>
      <c r="H74" s="92" t="s">
        <v>1793</v>
      </c>
      <c r="I74" s="69"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v/>
      </c>
      <c r="J74" s="8" t="s">
        <v>58</v>
      </c>
      <c r="K74" s="87"/>
    </row>
    <row r="75" spans="1:11" ht="16" x14ac:dyDescent="0.2">
      <c r="A75" s="248"/>
      <c r="B75" s="75" t="str">
        <f t="array" ref="B75">_xlfn.SWITCH(Instructions!$E$5,
Instructions!$H$2,RSSH_TranslationTable!B76,
Instructions!$H$3,RSSH_TranslationTable!D76,
Instructions!$H$1,RSSH_TranslationTable!C76,
RSSH_TranslationTable!C76)</f>
        <v>External source of funding for tuberculosis (Million LCU)</v>
      </c>
      <c r="C75" s="92" t="s">
        <v>2030</v>
      </c>
      <c r="D75" s="92" t="s">
        <v>1964</v>
      </c>
      <c r="E75" s="92" t="s">
        <v>1990</v>
      </c>
      <c r="F75" s="92" t="s">
        <v>1792</v>
      </c>
      <c r="G75" s="92" t="s">
        <v>2031</v>
      </c>
      <c r="H75" s="92" t="s">
        <v>1793</v>
      </c>
      <c r="I75" s="69"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v/>
      </c>
      <c r="J75" s="8" t="s">
        <v>58</v>
      </c>
      <c r="K75" s="87"/>
    </row>
    <row r="76" spans="1:11" ht="16" x14ac:dyDescent="0.2">
      <c r="A76" s="249"/>
      <c r="B76" s="75" t="str">
        <f t="array" ref="B76">_xlfn.SWITCH(Instructions!$E$5,
Instructions!$H$2,RSSH_TranslationTable!B77,
Instructions!$H$3,RSSH_TranslationTable!D77,
Instructions!$H$1,RSSH_TranslationTable!C77,
RSSH_TranslationTable!C77)</f>
        <v>External source of funding for malaria (Million LCU)</v>
      </c>
      <c r="C76" s="92" t="s">
        <v>1950</v>
      </c>
      <c r="D76" s="92" t="s">
        <v>1964</v>
      </c>
      <c r="E76" s="92" t="s">
        <v>1950</v>
      </c>
      <c r="F76" s="92" t="s">
        <v>1792</v>
      </c>
      <c r="G76" s="92" t="s">
        <v>1950</v>
      </c>
      <c r="H76" s="92" t="s">
        <v>1793</v>
      </c>
      <c r="I76" s="69"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v/>
      </c>
      <c r="J76" s="8" t="s">
        <v>58</v>
      </c>
      <c r="K76" s="87"/>
    </row>
    <row r="77" spans="1:11" x14ac:dyDescent="0.2">
      <c r="A77" s="36"/>
    </row>
    <row r="78" spans="1:11" x14ac:dyDescent="0.2">
      <c r="A78" s="36"/>
    </row>
    <row r="79" spans="1:11" x14ac:dyDescent="0.2">
      <c r="A79" s="36"/>
    </row>
    <row r="80" spans="1:11" x14ac:dyDescent="0.2">
      <c r="A80" s="36"/>
    </row>
    <row r="81" spans="1:1" x14ac:dyDescent="0.2">
      <c r="A81" s="36"/>
    </row>
    <row r="82" spans="1:1" x14ac:dyDescent="0.2">
      <c r="A82" s="36"/>
    </row>
    <row r="83" spans="1:1" x14ac:dyDescent="0.2">
      <c r="A83" s="36"/>
    </row>
    <row r="84" spans="1:1" x14ac:dyDescent="0.2">
      <c r="A84" s="36"/>
    </row>
    <row r="85" spans="1:1" x14ac:dyDescent="0.2">
      <c r="A85" s="36"/>
    </row>
    <row r="86" spans="1:1" x14ac:dyDescent="0.2">
      <c r="A86" s="36"/>
    </row>
    <row r="87" spans="1:1" x14ac:dyDescent="0.2">
      <c r="A87" s="36"/>
    </row>
    <row r="88" spans="1:1" x14ac:dyDescent="0.2">
      <c r="A88" s="36"/>
    </row>
    <row r="89" spans="1:1" x14ac:dyDescent="0.2">
      <c r="A89" s="36"/>
    </row>
    <row r="90" spans="1:1" x14ac:dyDescent="0.2">
      <c r="A90" s="36"/>
    </row>
    <row r="91" spans="1:1" x14ac:dyDescent="0.2">
      <c r="A91" s="36"/>
    </row>
    <row r="92" spans="1:1" x14ac:dyDescent="0.2">
      <c r="A92" s="36"/>
    </row>
    <row r="93" spans="1:1" x14ac:dyDescent="0.2">
      <c r="A93" s="36"/>
    </row>
    <row r="94" spans="1:1" x14ac:dyDescent="0.2">
      <c r="A94" s="36"/>
    </row>
    <row r="95" spans="1:1" x14ac:dyDescent="0.2">
      <c r="A95" s="36"/>
    </row>
    <row r="96" spans="1:1" x14ac:dyDescent="0.2">
      <c r="A96" s="36"/>
    </row>
    <row r="97" spans="1:1" x14ac:dyDescent="0.2">
      <c r="A97" s="36"/>
    </row>
    <row r="98" spans="1:1" x14ac:dyDescent="0.2">
      <c r="A98" s="36"/>
    </row>
    <row r="99" spans="1:1" x14ac:dyDescent="0.2">
      <c r="A99" s="36"/>
    </row>
    <row r="100" spans="1:1" x14ac:dyDescent="0.2">
      <c r="A100" s="36"/>
    </row>
    <row r="101" spans="1:1" x14ac:dyDescent="0.2">
      <c r="A101" s="36"/>
    </row>
    <row r="102" spans="1:1" x14ac:dyDescent="0.2">
      <c r="A102" s="36"/>
    </row>
    <row r="103" spans="1:1" x14ac:dyDescent="0.2">
      <c r="A103" s="36"/>
    </row>
    <row r="104" spans="1:1" x14ac:dyDescent="0.2">
      <c r="A104" s="36"/>
    </row>
    <row r="105" spans="1:1" x14ac:dyDescent="0.2">
      <c r="A105" s="36"/>
    </row>
    <row r="106" spans="1:1" x14ac:dyDescent="0.2">
      <c r="A106" s="36"/>
    </row>
    <row r="107" spans="1:1" x14ac:dyDescent="0.2">
      <c r="A107" s="36"/>
    </row>
    <row r="108" spans="1:1" x14ac:dyDescent="0.2">
      <c r="A108" s="36"/>
    </row>
    <row r="109" spans="1:1" x14ac:dyDescent="0.2">
      <c r="A109" s="36"/>
    </row>
    <row r="110" spans="1:1" x14ac:dyDescent="0.2">
      <c r="A110" s="36"/>
    </row>
    <row r="111" spans="1:1" x14ac:dyDescent="0.2">
      <c r="A111" s="36"/>
    </row>
    <row r="112" spans="1:1" x14ac:dyDescent="0.2">
      <c r="A112" s="36"/>
    </row>
    <row r="113" spans="1:1" x14ac:dyDescent="0.2">
      <c r="A113" s="36"/>
    </row>
    <row r="114" spans="1:1" x14ac:dyDescent="0.2">
      <c r="A114" s="36"/>
    </row>
    <row r="115" spans="1:1" x14ac:dyDescent="0.2">
      <c r="A115" s="36"/>
    </row>
    <row r="116" spans="1:1" x14ac:dyDescent="0.2">
      <c r="A116" s="36"/>
    </row>
    <row r="117" spans="1:1" x14ac:dyDescent="0.2">
      <c r="A117" s="36"/>
    </row>
    <row r="118" spans="1:1" x14ac:dyDescent="0.2">
      <c r="A118" s="36"/>
    </row>
    <row r="119" spans="1:1" x14ac:dyDescent="0.2">
      <c r="A119" s="36"/>
    </row>
    <row r="120" spans="1:1" x14ac:dyDescent="0.2">
      <c r="A120" s="36"/>
    </row>
    <row r="121" spans="1:1" x14ac:dyDescent="0.2">
      <c r="A121" s="36"/>
    </row>
    <row r="122" spans="1:1" x14ac:dyDescent="0.2">
      <c r="A122" s="36"/>
    </row>
    <row r="123" spans="1:1" x14ac:dyDescent="0.2">
      <c r="A123" s="36"/>
    </row>
    <row r="124" spans="1:1" x14ac:dyDescent="0.2">
      <c r="A124" s="36"/>
    </row>
    <row r="125" spans="1:1" x14ac:dyDescent="0.2">
      <c r="A125" s="36"/>
    </row>
    <row r="126" spans="1:1" x14ac:dyDescent="0.2">
      <c r="A126" s="36"/>
    </row>
    <row r="127" spans="1:1" x14ac:dyDescent="0.2">
      <c r="A127" s="36"/>
    </row>
    <row r="128" spans="1:1" x14ac:dyDescent="0.2">
      <c r="A128" s="36"/>
    </row>
    <row r="129" spans="1:1" x14ac:dyDescent="0.2">
      <c r="A129" s="36"/>
    </row>
    <row r="130" spans="1:1" x14ac:dyDescent="0.2">
      <c r="A130" s="36"/>
    </row>
    <row r="131" spans="1:1" x14ac:dyDescent="0.2">
      <c r="A131" s="36"/>
    </row>
    <row r="132" spans="1:1" x14ac:dyDescent="0.2">
      <c r="A132" s="36"/>
    </row>
    <row r="133" spans="1:1" x14ac:dyDescent="0.2">
      <c r="A133" s="36"/>
    </row>
    <row r="134" spans="1:1" x14ac:dyDescent="0.2">
      <c r="A134" s="36"/>
    </row>
    <row r="135" spans="1:1" x14ac:dyDescent="0.2">
      <c r="A135" s="36"/>
    </row>
    <row r="136" spans="1:1" x14ac:dyDescent="0.2">
      <c r="A136" s="36"/>
    </row>
    <row r="137" spans="1:1" x14ac:dyDescent="0.2">
      <c r="A137" s="36"/>
    </row>
    <row r="138" spans="1:1" x14ac:dyDescent="0.2">
      <c r="A138" s="36"/>
    </row>
    <row r="139" spans="1:1" x14ac:dyDescent="0.2">
      <c r="A139" s="36"/>
    </row>
    <row r="140" spans="1:1" x14ac:dyDescent="0.2">
      <c r="A140" s="36"/>
    </row>
    <row r="141" spans="1:1" x14ac:dyDescent="0.2">
      <c r="A141" s="36"/>
    </row>
    <row r="142" spans="1:1" x14ac:dyDescent="0.2">
      <c r="A142" s="36"/>
    </row>
    <row r="143" spans="1:1" x14ac:dyDescent="0.2">
      <c r="A143" s="36"/>
    </row>
    <row r="144" spans="1:1" x14ac:dyDescent="0.2">
      <c r="A144" s="36"/>
    </row>
    <row r="145" spans="1:1" x14ac:dyDescent="0.2">
      <c r="A145" s="36"/>
    </row>
    <row r="146" spans="1:1" x14ac:dyDescent="0.2">
      <c r="A146" s="36"/>
    </row>
    <row r="147" spans="1:1" x14ac:dyDescent="0.2">
      <c r="A147" s="36"/>
    </row>
    <row r="148" spans="1:1" x14ac:dyDescent="0.2">
      <c r="A148" s="36"/>
    </row>
    <row r="149" spans="1:1" x14ac:dyDescent="0.2">
      <c r="A149" s="36"/>
    </row>
    <row r="150" spans="1:1" x14ac:dyDescent="0.2">
      <c r="A150" s="36"/>
    </row>
    <row r="151" spans="1:1" x14ac:dyDescent="0.2">
      <c r="A151" s="36"/>
    </row>
    <row r="152" spans="1:1" x14ac:dyDescent="0.2">
      <c r="A152" s="36"/>
    </row>
    <row r="153" spans="1:1" x14ac:dyDescent="0.2">
      <c r="A153" s="36"/>
    </row>
    <row r="154" spans="1:1" x14ac:dyDescent="0.2">
      <c r="A154" s="36"/>
    </row>
  </sheetData>
  <sheetProtection algorithmName="SHA-512" hashValue="I4tAVWLo+hH2ZEudk+JJJbHndNJC2wr9jF2z6MJ+H5qFpc+s1nYcgGW8hqK5PDFogPrx7oZ1I4nQI4cJRFgtng==" saltValue="03pxVNobEo6tsC+QJjgrs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 xr:uid="{00000000-0004-0000-0400-000000000000}"/>
    <hyperlink ref="J7" r:id="rId2" display="WHO, UNICEF, UNFPA, World Bank Group, and the United Nations Population Division. Trends in Maternal Mortality: 2000 to 2017" xr:uid="{00000000-0004-0000-0400-000001000000}"/>
    <hyperlink ref="J8" r:id="rId3" xr:uid="{00000000-0004-0000-0400-000002000000}"/>
    <hyperlink ref="J10" r:id="rId4" xr:uid="{00000000-0004-0000-0400-000003000000}"/>
    <hyperlink ref="J11" r:id="rId5" xr:uid="{00000000-0004-0000-0400-000004000000}"/>
    <hyperlink ref="J14" r:id="rId6" xr:uid="{00000000-0004-0000-0400-000005000000}"/>
    <hyperlink ref="J16" r:id="rId7" display="World Bank national accounts data, and OECD National Accounts data files, 2019" xr:uid="{00000000-0004-0000-0400-000006000000}"/>
    <hyperlink ref="J17" r:id="rId8" xr:uid="{00000000-0004-0000-0400-000007000000}"/>
    <hyperlink ref="J18" r:id="rId9" display="World Bank national accounts data, and OECD National Accounts data files, 2019" xr:uid="{00000000-0004-0000-0400-000008000000}"/>
    <hyperlink ref="J19" r:id="rId10" xr:uid="{00000000-0004-0000-0400-000009000000}"/>
    <hyperlink ref="J22" r:id="rId11" display="World Bank national accounts data, and OECD National Accounts data files, 2019" xr:uid="{00000000-0004-0000-0400-00000A000000}"/>
    <hyperlink ref="J23" r:id="rId12" xr:uid="{00000000-0004-0000-0400-00000B000000}"/>
    <hyperlink ref="J25" r:id="rId13" xr:uid="{00000000-0004-0000-0400-00000C000000}"/>
    <hyperlink ref="J27" r:id="rId14" xr:uid="{00000000-0004-0000-0400-00000D000000}"/>
    <hyperlink ref="J28" r:id="rId15" xr:uid="{00000000-0004-0000-0400-00000E000000}"/>
    <hyperlink ref="J26" r:id="rId16" xr:uid="{00000000-0004-0000-0400-00000F000000}"/>
    <hyperlink ref="J32" r:id="rId17" display="World Bank, Hogan et al., 2019" xr:uid="{00000000-0004-0000-0400-000010000000}"/>
    <hyperlink ref="J34" r:id="rId18" xr:uid="{00000000-0004-0000-0400-000011000000}"/>
    <hyperlink ref="J35" r:id="rId19" xr:uid="{00000000-0004-0000-0400-000012000000}"/>
    <hyperlink ref="J36" r:id="rId20" xr:uid="{00000000-0004-0000-0400-000013000000}"/>
    <hyperlink ref="J37" r:id="rId21" xr:uid="{00000000-0004-0000-0400-000014000000}"/>
    <hyperlink ref="J38" r:id="rId22" xr:uid="{00000000-0004-0000-0400-000015000000}"/>
    <hyperlink ref="J39" r:id="rId23" xr:uid="{00000000-0004-0000-0400-000016000000}"/>
    <hyperlink ref="J40:J42" r:id="rId24" display="WHO, Global Health Observatory data repository, 2019" xr:uid="{00000000-0004-0000-0400-000017000000}"/>
    <hyperlink ref="J54" r:id="rId25" xr:uid="{00000000-0004-0000-0400-000018000000}"/>
    <hyperlink ref="J20" r:id="rId26" xr:uid="{00000000-0004-0000-0400-000019000000}"/>
    <hyperlink ref="J3:J6" r:id="rId27" display="UN. World Population Prospects, 2020" xr:uid="{00000000-0004-0000-0400-00001A000000}"/>
    <hyperlink ref="J9" r:id="rId28" xr:uid="{00000000-0004-0000-0400-00001B000000}"/>
    <hyperlink ref="J12:J13" r:id="rId29" display="WHO, 2020. Global Health Estimates 2016: Deaths by Cause, Age, Sex, by Country and by Region, 2000-2016." xr:uid="{00000000-0004-0000-0400-00001C000000}"/>
    <hyperlink ref="J55:J76" r:id="rId30" display="WHO, Global Health Expenditure Database (GHED), 2020" xr:uid="{00000000-0004-0000-0400-00001D000000}"/>
    <hyperlink ref="J40" r:id="rId31" xr:uid="{00000000-0004-0000-0400-00001E000000}"/>
    <hyperlink ref="J41" r:id="rId32" xr:uid="{00000000-0004-0000-0400-00001F000000}"/>
    <hyperlink ref="J42" r:id="rId33" xr:uid="{00000000-0004-0000-0400-000020000000}"/>
    <hyperlink ref="J33" r:id="rId34" display="WHO, Global Health Observatory data repository, 2020" xr:uid="{00000000-0004-0000-0400-000021000000}"/>
    <hyperlink ref="J29:J31" r:id="rId35" display="WHO, Global Health Observatory data repository, 2020" xr:uid="{00000000-0004-0000-0400-000022000000}"/>
    <hyperlink ref="J21" r:id="rId36" xr:uid="{00000000-0004-0000-0400-000023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4"/>
  <sheetViews>
    <sheetView workbookViewId="0">
      <selection sqref="A1:B1"/>
    </sheetView>
  </sheetViews>
  <sheetFormatPr baseColWidth="10" defaultRowHeight="15" x14ac:dyDescent="0.2"/>
  <cols>
    <col min="1" max="1" width="13.83203125" customWidth="1"/>
    <col min="2" max="2" width="67" customWidth="1"/>
    <col min="3" max="3" width="37.5" customWidth="1"/>
    <col min="4" max="4" width="44.83203125" customWidth="1"/>
    <col min="5" max="7" width="8.83203125" customWidth="1"/>
    <col min="8" max="8" width="53.83203125" customWidth="1"/>
    <col min="9" max="9" width="32" customWidth="1"/>
  </cols>
  <sheetData>
    <row r="1" spans="1:29" ht="16" x14ac:dyDescent="0.2">
      <c r="A1" s="264" t="s">
        <v>215</v>
      </c>
      <c r="B1" s="265" t="s">
        <v>215</v>
      </c>
      <c r="C1" s="113" t="s">
        <v>216</v>
      </c>
      <c r="D1" s="114" t="s">
        <v>217</v>
      </c>
      <c r="E1" s="114" t="s">
        <v>218</v>
      </c>
      <c r="F1" s="114" t="s">
        <v>219</v>
      </c>
      <c r="G1" s="114" t="s">
        <v>220</v>
      </c>
      <c r="H1" s="114" t="s">
        <v>1</v>
      </c>
      <c r="I1" s="34" t="s">
        <v>101</v>
      </c>
      <c r="K1" s="264" t="s">
        <v>803</v>
      </c>
      <c r="L1" s="265"/>
      <c r="M1" s="113" t="s">
        <v>804</v>
      </c>
      <c r="N1" s="114" t="s">
        <v>724</v>
      </c>
      <c r="O1" s="114">
        <v>2019</v>
      </c>
      <c r="P1" s="114">
        <v>2020</v>
      </c>
      <c r="Q1" s="114">
        <v>2021</v>
      </c>
      <c r="R1" s="114" t="s">
        <v>404</v>
      </c>
      <c r="S1" s="34" t="s">
        <v>405</v>
      </c>
      <c r="U1" s="264" t="s">
        <v>722</v>
      </c>
      <c r="V1" s="265"/>
      <c r="W1" s="113" t="s">
        <v>723</v>
      </c>
      <c r="X1" s="114" t="s">
        <v>724</v>
      </c>
      <c r="Y1" s="114">
        <v>2019</v>
      </c>
      <c r="Z1" s="114">
        <v>2020</v>
      </c>
      <c r="AA1" s="114">
        <v>2021</v>
      </c>
      <c r="AB1" s="114" t="s">
        <v>659</v>
      </c>
      <c r="AC1" s="34" t="s">
        <v>661</v>
      </c>
    </row>
    <row r="2" spans="1:29" ht="45" customHeight="1" x14ac:dyDescent="0.2">
      <c r="A2" s="266" t="s">
        <v>104</v>
      </c>
      <c r="B2" s="256" t="s">
        <v>221</v>
      </c>
      <c r="C2" s="106"/>
      <c r="D2" s="53"/>
      <c r="E2" s="53"/>
      <c r="F2" s="53"/>
      <c r="G2" s="53"/>
      <c r="H2" s="107" t="s">
        <v>81</v>
      </c>
      <c r="I2" s="78"/>
      <c r="K2" s="266" t="s">
        <v>805</v>
      </c>
      <c r="L2" s="256" t="s">
        <v>806</v>
      </c>
      <c r="M2" s="106" t="s">
        <v>807</v>
      </c>
      <c r="N2" s="53"/>
      <c r="O2" s="53"/>
      <c r="P2" s="53"/>
      <c r="Q2" s="53"/>
      <c r="R2" s="107" t="s">
        <v>808</v>
      </c>
      <c r="S2" s="78"/>
      <c r="U2" s="266" t="s">
        <v>725</v>
      </c>
      <c r="V2" s="94" t="s">
        <v>726</v>
      </c>
      <c r="W2" s="106" t="s">
        <v>727</v>
      </c>
      <c r="X2" s="53"/>
      <c r="Y2" s="53"/>
      <c r="Z2" s="53"/>
      <c r="AA2" s="53"/>
      <c r="AB2" s="107" t="s">
        <v>728</v>
      </c>
      <c r="AC2" s="78"/>
    </row>
    <row r="3" spans="1:29" ht="43.25" customHeight="1" x14ac:dyDescent="0.2">
      <c r="A3" s="266"/>
      <c r="B3" s="257" t="s">
        <v>221</v>
      </c>
      <c r="C3" s="106" t="s">
        <v>222</v>
      </c>
      <c r="D3" s="53"/>
      <c r="E3" s="53"/>
      <c r="F3" s="53"/>
      <c r="G3" s="53"/>
      <c r="H3" s="107" t="s">
        <v>81</v>
      </c>
      <c r="I3" s="78"/>
      <c r="K3" s="266"/>
      <c r="L3" s="257"/>
      <c r="M3" s="106" t="s">
        <v>809</v>
      </c>
      <c r="N3" s="53"/>
      <c r="O3" s="53"/>
      <c r="P3" s="53"/>
      <c r="Q3" s="53"/>
      <c r="R3" s="107" t="s">
        <v>808</v>
      </c>
      <c r="S3" s="78"/>
      <c r="U3" s="266"/>
      <c r="V3" s="95"/>
      <c r="W3" s="106" t="s">
        <v>729</v>
      </c>
      <c r="X3" s="53"/>
      <c r="Y3" s="53"/>
      <c r="Z3" s="53"/>
      <c r="AA3" s="53"/>
      <c r="AB3" s="107" t="s">
        <v>728</v>
      </c>
      <c r="AC3" s="78"/>
    </row>
    <row r="4" spans="1:29" ht="43.25" customHeight="1" x14ac:dyDescent="0.2">
      <c r="A4" s="266"/>
      <c r="B4" s="257" t="s">
        <v>221</v>
      </c>
      <c r="C4" s="106" t="s">
        <v>223</v>
      </c>
      <c r="D4" s="53"/>
      <c r="E4" s="53"/>
      <c r="F4" s="53"/>
      <c r="G4" s="53"/>
      <c r="H4" s="107" t="s">
        <v>81</v>
      </c>
      <c r="I4" s="78"/>
      <c r="K4" s="266"/>
      <c r="L4" s="257"/>
      <c r="M4" s="106" t="s">
        <v>810</v>
      </c>
      <c r="N4" s="53"/>
      <c r="O4" s="53"/>
      <c r="P4" s="53"/>
      <c r="Q4" s="53"/>
      <c r="R4" s="107" t="s">
        <v>808</v>
      </c>
      <c r="S4" s="78"/>
      <c r="U4" s="266"/>
      <c r="V4" s="95"/>
      <c r="W4" s="106" t="s">
        <v>730</v>
      </c>
      <c r="X4" s="53"/>
      <c r="Y4" s="53"/>
      <c r="Z4" s="53"/>
      <c r="AA4" s="53"/>
      <c r="AB4" s="107" t="s">
        <v>728</v>
      </c>
      <c r="AC4" s="78"/>
    </row>
    <row r="5" spans="1:29" ht="57.5" customHeight="1" x14ac:dyDescent="0.2">
      <c r="A5" s="266"/>
      <c r="B5" s="257" t="s">
        <v>221</v>
      </c>
      <c r="C5" s="106" t="s">
        <v>224</v>
      </c>
      <c r="D5" s="53"/>
      <c r="E5" s="53"/>
      <c r="F5" s="53"/>
      <c r="G5" s="53"/>
      <c r="H5" s="107" t="s">
        <v>81</v>
      </c>
      <c r="I5" s="78"/>
      <c r="K5" s="266"/>
      <c r="L5" s="257"/>
      <c r="M5" s="106" t="s">
        <v>811</v>
      </c>
      <c r="N5" s="53"/>
      <c r="O5" s="53"/>
      <c r="P5" s="53"/>
      <c r="Q5" s="53"/>
      <c r="R5" s="100"/>
      <c r="S5" s="78"/>
      <c r="U5" s="266"/>
      <c r="V5" s="95"/>
      <c r="W5" s="106" t="s">
        <v>731</v>
      </c>
      <c r="X5" s="53"/>
      <c r="Y5" s="53"/>
      <c r="Z5" s="53"/>
      <c r="AA5" s="53"/>
      <c r="AB5" s="100"/>
      <c r="AC5" s="78"/>
    </row>
    <row r="6" spans="1:29" ht="57.5" customHeight="1" x14ac:dyDescent="0.2">
      <c r="A6" s="266"/>
      <c r="B6" s="257" t="s">
        <v>221</v>
      </c>
      <c r="C6" s="106" t="s">
        <v>225</v>
      </c>
      <c r="D6" s="53"/>
      <c r="E6" s="53"/>
      <c r="F6" s="53"/>
      <c r="G6" s="53"/>
      <c r="H6" s="53"/>
      <c r="I6" s="78"/>
      <c r="K6" s="266"/>
      <c r="L6" s="257"/>
      <c r="M6" s="106" t="s">
        <v>812</v>
      </c>
      <c r="N6" s="53"/>
      <c r="O6" s="53"/>
      <c r="P6" s="53"/>
      <c r="Q6" s="53"/>
      <c r="R6" s="107" t="s">
        <v>808</v>
      </c>
      <c r="S6" s="78"/>
      <c r="U6" s="266"/>
      <c r="V6" s="95"/>
      <c r="W6" s="106" t="s">
        <v>732</v>
      </c>
      <c r="X6" s="53"/>
      <c r="Y6" s="53"/>
      <c r="Z6" s="53"/>
      <c r="AA6" s="53"/>
      <c r="AB6" s="107" t="s">
        <v>728</v>
      </c>
      <c r="AC6" s="78"/>
    </row>
    <row r="7" spans="1:29" ht="57.5" customHeight="1" x14ac:dyDescent="0.2">
      <c r="A7" s="266"/>
      <c r="B7" s="257" t="s">
        <v>221</v>
      </c>
      <c r="C7" s="106" t="s">
        <v>226</v>
      </c>
      <c r="D7" s="53"/>
      <c r="E7" s="53"/>
      <c r="F7" s="53"/>
      <c r="G7" s="53"/>
      <c r="H7" s="107" t="s">
        <v>81</v>
      </c>
      <c r="I7" s="78"/>
      <c r="K7" s="266"/>
      <c r="L7" s="257"/>
      <c r="M7" s="106" t="s">
        <v>813</v>
      </c>
      <c r="N7" s="53"/>
      <c r="O7" s="53"/>
      <c r="P7" s="53"/>
      <c r="Q7" s="53"/>
      <c r="R7" s="107" t="s">
        <v>808</v>
      </c>
      <c r="S7" s="78"/>
      <c r="U7" s="266"/>
      <c r="V7" s="95"/>
      <c r="W7" s="106" t="s">
        <v>733</v>
      </c>
      <c r="X7" s="53"/>
      <c r="Y7" s="53"/>
      <c r="Z7" s="53"/>
      <c r="AA7" s="53"/>
      <c r="AB7" s="107" t="s">
        <v>728</v>
      </c>
      <c r="AC7" s="78"/>
    </row>
    <row r="8" spans="1:29" ht="57.5" customHeight="1" x14ac:dyDescent="0.2">
      <c r="A8" s="266"/>
      <c r="B8" s="257" t="s">
        <v>221</v>
      </c>
      <c r="C8" s="106" t="s">
        <v>227</v>
      </c>
      <c r="D8" s="53"/>
      <c r="E8" s="53"/>
      <c r="F8" s="53"/>
      <c r="G8" s="53"/>
      <c r="H8" s="107" t="s">
        <v>81</v>
      </c>
      <c r="I8" s="78"/>
      <c r="K8" s="266"/>
      <c r="L8" s="258"/>
      <c r="M8" s="106" t="s">
        <v>814</v>
      </c>
      <c r="N8" s="53"/>
      <c r="O8" s="53"/>
      <c r="P8" s="53"/>
      <c r="Q8" s="53"/>
      <c r="R8" s="107"/>
      <c r="S8" s="78"/>
      <c r="U8" s="266"/>
      <c r="V8" s="96"/>
      <c r="W8" s="106" t="s">
        <v>734</v>
      </c>
      <c r="X8" s="53"/>
      <c r="Y8" s="53"/>
      <c r="Z8" s="53"/>
      <c r="AA8" s="53"/>
      <c r="AB8" s="107"/>
      <c r="AC8" s="78"/>
    </row>
    <row r="9" spans="1:29" ht="45" customHeight="1" x14ac:dyDescent="0.2">
      <c r="A9" s="266"/>
      <c r="B9" s="258" t="s">
        <v>221</v>
      </c>
      <c r="C9" s="106" t="s">
        <v>228</v>
      </c>
      <c r="D9" s="53"/>
      <c r="E9" s="53"/>
      <c r="F9" s="53"/>
      <c r="G9" s="53"/>
      <c r="H9" s="107"/>
      <c r="I9" s="78"/>
      <c r="K9" s="266"/>
      <c r="L9" s="256" t="s">
        <v>884</v>
      </c>
      <c r="M9" s="106" t="s">
        <v>807</v>
      </c>
      <c r="N9" s="53"/>
      <c r="O9" s="53"/>
      <c r="P9" s="53"/>
      <c r="Q9" s="53"/>
      <c r="R9" s="107" t="s">
        <v>808</v>
      </c>
      <c r="S9" s="78"/>
      <c r="U9" s="266"/>
      <c r="V9" s="94" t="s">
        <v>735</v>
      </c>
      <c r="W9" s="106" t="s">
        <v>727</v>
      </c>
      <c r="X9" s="53"/>
      <c r="Y9" s="53"/>
      <c r="Z9" s="53"/>
      <c r="AA9" s="53"/>
      <c r="AB9" s="107" t="s">
        <v>728</v>
      </c>
      <c r="AC9" s="78"/>
    </row>
    <row r="10" spans="1:29" ht="43.25" customHeight="1" x14ac:dyDescent="0.2">
      <c r="A10" s="266"/>
      <c r="B10" s="256" t="s">
        <v>229</v>
      </c>
      <c r="C10" s="106"/>
      <c r="D10" s="53"/>
      <c r="E10" s="53"/>
      <c r="F10" s="53"/>
      <c r="G10" s="53"/>
      <c r="H10" s="107" t="s">
        <v>81</v>
      </c>
      <c r="I10" s="78"/>
      <c r="K10" s="266"/>
      <c r="L10" s="257"/>
      <c r="M10" s="106" t="s">
        <v>809</v>
      </c>
      <c r="N10" s="53"/>
      <c r="O10" s="53"/>
      <c r="P10" s="53"/>
      <c r="Q10" s="53"/>
      <c r="R10" s="107" t="s">
        <v>808</v>
      </c>
      <c r="S10" s="78"/>
      <c r="U10" s="266"/>
      <c r="V10" s="95"/>
      <c r="W10" s="106" t="s">
        <v>729</v>
      </c>
      <c r="X10" s="53"/>
      <c r="Y10" s="53"/>
      <c r="Z10" s="53"/>
      <c r="AA10" s="53"/>
      <c r="AB10" s="107" t="s">
        <v>728</v>
      </c>
      <c r="AC10" s="78"/>
    </row>
    <row r="11" spans="1:29" ht="43.25" customHeight="1" x14ac:dyDescent="0.2">
      <c r="A11" s="266"/>
      <c r="B11" s="257" t="s">
        <v>229</v>
      </c>
      <c r="C11" s="106" t="s">
        <v>222</v>
      </c>
      <c r="D11" s="53"/>
      <c r="E11" s="53"/>
      <c r="F11" s="53"/>
      <c r="G11" s="53"/>
      <c r="H11" s="107" t="s">
        <v>81</v>
      </c>
      <c r="I11" s="78"/>
      <c r="K11" s="266"/>
      <c r="L11" s="257"/>
      <c r="M11" s="106" t="s">
        <v>810</v>
      </c>
      <c r="N11" s="53"/>
      <c r="O11" s="53"/>
      <c r="P11" s="53"/>
      <c r="Q11" s="53"/>
      <c r="R11" s="107" t="s">
        <v>808</v>
      </c>
      <c r="S11" s="78"/>
      <c r="U11" s="266"/>
      <c r="V11" s="95"/>
      <c r="W11" s="106" t="s">
        <v>730</v>
      </c>
      <c r="X11" s="53"/>
      <c r="Y11" s="53"/>
      <c r="Z11" s="53"/>
      <c r="AA11" s="53"/>
      <c r="AB11" s="107" t="s">
        <v>728</v>
      </c>
      <c r="AC11" s="78"/>
    </row>
    <row r="12" spans="1:29" ht="57.5" customHeight="1" x14ac:dyDescent="0.2">
      <c r="A12" s="266"/>
      <c r="B12" s="257" t="s">
        <v>229</v>
      </c>
      <c r="C12" s="106" t="s">
        <v>223</v>
      </c>
      <c r="D12" s="53"/>
      <c r="E12" s="53"/>
      <c r="F12" s="53"/>
      <c r="G12" s="53"/>
      <c r="H12" s="107" t="s">
        <v>81</v>
      </c>
      <c r="I12" s="78"/>
      <c r="K12" s="266"/>
      <c r="L12" s="257"/>
      <c r="M12" s="106" t="s">
        <v>811</v>
      </c>
      <c r="N12" s="53"/>
      <c r="O12" s="53"/>
      <c r="P12" s="53"/>
      <c r="Q12" s="53"/>
      <c r="R12" s="100"/>
      <c r="S12" s="78"/>
      <c r="U12" s="266"/>
      <c r="V12" s="95"/>
      <c r="W12" s="106" t="s">
        <v>731</v>
      </c>
      <c r="X12" s="53"/>
      <c r="Y12" s="53"/>
      <c r="Z12" s="53"/>
      <c r="AA12" s="53"/>
      <c r="AB12" s="100"/>
      <c r="AC12" s="78"/>
    </row>
    <row r="13" spans="1:29" ht="57.5" customHeight="1" x14ac:dyDescent="0.2">
      <c r="A13" s="266"/>
      <c r="B13" s="257" t="s">
        <v>229</v>
      </c>
      <c r="C13" s="106" t="s">
        <v>224</v>
      </c>
      <c r="D13" s="53"/>
      <c r="E13" s="53"/>
      <c r="F13" s="53"/>
      <c r="G13" s="53"/>
      <c r="H13" s="107" t="s">
        <v>81</v>
      </c>
      <c r="I13" s="78"/>
      <c r="K13" s="266"/>
      <c r="L13" s="257"/>
      <c r="M13" s="106" t="s">
        <v>812</v>
      </c>
      <c r="N13" s="53"/>
      <c r="O13" s="53"/>
      <c r="P13" s="53"/>
      <c r="Q13" s="53"/>
      <c r="R13" s="107" t="s">
        <v>808</v>
      </c>
      <c r="S13" s="78"/>
      <c r="U13" s="266"/>
      <c r="V13" s="95"/>
      <c r="W13" s="106" t="s">
        <v>732</v>
      </c>
      <c r="X13" s="53"/>
      <c r="Y13" s="53"/>
      <c r="Z13" s="53"/>
      <c r="AA13" s="53"/>
      <c r="AB13" s="107" t="s">
        <v>728</v>
      </c>
      <c r="AC13" s="78"/>
    </row>
    <row r="14" spans="1:29" ht="57.5" customHeight="1" x14ac:dyDescent="0.2">
      <c r="A14" s="266"/>
      <c r="B14" s="257" t="s">
        <v>229</v>
      </c>
      <c r="C14" s="106" t="s">
        <v>225</v>
      </c>
      <c r="D14" s="53"/>
      <c r="E14" s="53"/>
      <c r="F14" s="53"/>
      <c r="G14" s="53"/>
      <c r="H14" s="53"/>
      <c r="I14" s="78"/>
      <c r="K14" s="266"/>
      <c r="L14" s="257"/>
      <c r="M14" s="106" t="s">
        <v>813</v>
      </c>
      <c r="N14" s="53"/>
      <c r="O14" s="53"/>
      <c r="P14" s="53"/>
      <c r="Q14" s="53"/>
      <c r="R14" s="107" t="s">
        <v>808</v>
      </c>
      <c r="S14" s="78"/>
      <c r="U14" s="266"/>
      <c r="V14" s="95"/>
      <c r="W14" s="106" t="s">
        <v>733</v>
      </c>
      <c r="X14" s="53"/>
      <c r="Y14" s="53"/>
      <c r="Z14" s="53"/>
      <c r="AA14" s="53"/>
      <c r="AB14" s="107" t="s">
        <v>728</v>
      </c>
      <c r="AC14" s="78"/>
    </row>
    <row r="15" spans="1:29" ht="57.5" customHeight="1" x14ac:dyDescent="0.2">
      <c r="A15" s="266"/>
      <c r="B15" s="257" t="s">
        <v>229</v>
      </c>
      <c r="C15" s="106" t="s">
        <v>226</v>
      </c>
      <c r="D15" s="53"/>
      <c r="E15" s="53"/>
      <c r="F15" s="53"/>
      <c r="G15" s="53"/>
      <c r="H15" s="107" t="s">
        <v>81</v>
      </c>
      <c r="I15" s="78"/>
      <c r="K15" s="266"/>
      <c r="L15" s="258"/>
      <c r="M15" s="106" t="s">
        <v>814</v>
      </c>
      <c r="N15" s="53"/>
      <c r="O15" s="53"/>
      <c r="P15" s="53"/>
      <c r="Q15" s="53"/>
      <c r="R15" s="107"/>
      <c r="S15" s="78"/>
      <c r="U15" s="266"/>
      <c r="V15" s="96"/>
      <c r="W15" s="106" t="s">
        <v>734</v>
      </c>
      <c r="X15" s="53"/>
      <c r="Y15" s="53"/>
      <c r="Z15" s="53"/>
      <c r="AA15" s="53"/>
      <c r="AB15" s="107"/>
      <c r="AC15" s="78"/>
    </row>
    <row r="16" spans="1:29" ht="45" customHeight="1" x14ac:dyDescent="0.2">
      <c r="A16" s="266"/>
      <c r="B16" s="257" t="s">
        <v>229</v>
      </c>
      <c r="C16" s="106" t="s">
        <v>227</v>
      </c>
      <c r="D16" s="53"/>
      <c r="E16" s="53"/>
      <c r="F16" s="53"/>
      <c r="G16" s="53"/>
      <c r="H16" s="107" t="s">
        <v>81</v>
      </c>
      <c r="I16" s="78"/>
      <c r="K16" s="266"/>
      <c r="L16" s="256" t="s">
        <v>815</v>
      </c>
      <c r="M16" s="106" t="s">
        <v>807</v>
      </c>
      <c r="N16" s="53"/>
      <c r="O16" s="53"/>
      <c r="P16" s="53"/>
      <c r="Q16" s="53"/>
      <c r="R16" s="107" t="s">
        <v>808</v>
      </c>
      <c r="S16" s="78"/>
      <c r="U16" s="266"/>
      <c r="V16" s="94" t="s">
        <v>736</v>
      </c>
      <c r="W16" s="106" t="s">
        <v>727</v>
      </c>
      <c r="X16" s="53"/>
      <c r="Y16" s="53"/>
      <c r="Z16" s="53"/>
      <c r="AA16" s="53"/>
      <c r="AB16" s="107" t="s">
        <v>728</v>
      </c>
      <c r="AC16" s="78"/>
    </row>
    <row r="17" spans="1:29" ht="43.25" customHeight="1" x14ac:dyDescent="0.2">
      <c r="A17" s="266"/>
      <c r="B17" s="258" t="s">
        <v>229</v>
      </c>
      <c r="C17" s="106" t="s">
        <v>228</v>
      </c>
      <c r="D17" s="53"/>
      <c r="E17" s="53"/>
      <c r="F17" s="53"/>
      <c r="G17" s="53"/>
      <c r="H17" s="107"/>
      <c r="I17" s="78"/>
      <c r="K17" s="266"/>
      <c r="L17" s="257"/>
      <c r="M17" s="106" t="s">
        <v>809</v>
      </c>
      <c r="N17" s="53"/>
      <c r="O17" s="53"/>
      <c r="P17" s="53"/>
      <c r="Q17" s="53"/>
      <c r="R17" s="107" t="s">
        <v>808</v>
      </c>
      <c r="S17" s="78"/>
      <c r="U17" s="266"/>
      <c r="V17" s="95"/>
      <c r="W17" s="106" t="s">
        <v>729</v>
      </c>
      <c r="X17" s="53"/>
      <c r="Y17" s="53"/>
      <c r="Z17" s="53"/>
      <c r="AA17" s="53"/>
      <c r="AB17" s="107" t="s">
        <v>728</v>
      </c>
      <c r="AC17" s="78"/>
    </row>
    <row r="18" spans="1:29" ht="43.25" customHeight="1" x14ac:dyDescent="0.2">
      <c r="A18" s="266"/>
      <c r="B18" s="256" t="s">
        <v>230</v>
      </c>
      <c r="C18" s="106"/>
      <c r="D18" s="53"/>
      <c r="E18" s="53"/>
      <c r="F18" s="53"/>
      <c r="G18" s="53"/>
      <c r="H18" s="107" t="s">
        <v>81</v>
      </c>
      <c r="I18" s="78"/>
      <c r="K18" s="266"/>
      <c r="L18" s="257"/>
      <c r="M18" s="106" t="s">
        <v>810</v>
      </c>
      <c r="N18" s="53"/>
      <c r="O18" s="53"/>
      <c r="P18" s="53"/>
      <c r="Q18" s="53"/>
      <c r="R18" s="107" t="s">
        <v>808</v>
      </c>
      <c r="S18" s="78"/>
      <c r="U18" s="266"/>
      <c r="V18" s="95"/>
      <c r="W18" s="106" t="s">
        <v>730</v>
      </c>
      <c r="X18" s="53"/>
      <c r="Y18" s="53"/>
      <c r="Z18" s="53"/>
      <c r="AA18" s="53"/>
      <c r="AB18" s="107" t="s">
        <v>728</v>
      </c>
      <c r="AC18" s="78"/>
    </row>
    <row r="19" spans="1:29" ht="57.5" customHeight="1" x14ac:dyDescent="0.2">
      <c r="A19" s="266"/>
      <c r="B19" s="257" t="s">
        <v>230</v>
      </c>
      <c r="C19" s="106" t="s">
        <v>222</v>
      </c>
      <c r="D19" s="53"/>
      <c r="E19" s="53"/>
      <c r="F19" s="53"/>
      <c r="G19" s="53"/>
      <c r="H19" s="107" t="s">
        <v>81</v>
      </c>
      <c r="I19" s="78"/>
      <c r="K19" s="266"/>
      <c r="L19" s="257"/>
      <c r="M19" s="106" t="s">
        <v>816</v>
      </c>
      <c r="N19" s="53"/>
      <c r="O19" s="53"/>
      <c r="P19" s="53"/>
      <c r="Q19" s="53"/>
      <c r="R19" s="100"/>
      <c r="S19" s="78"/>
      <c r="U19" s="266"/>
      <c r="V19" s="95"/>
      <c r="W19" s="106" t="s">
        <v>737</v>
      </c>
      <c r="X19" s="53"/>
      <c r="Y19" s="53"/>
      <c r="Z19" s="53"/>
      <c r="AA19" s="53"/>
      <c r="AB19" s="100"/>
      <c r="AC19" s="78"/>
    </row>
    <row r="20" spans="1:29" ht="57.5" customHeight="1" x14ac:dyDescent="0.2">
      <c r="A20" s="266"/>
      <c r="B20" s="257" t="s">
        <v>230</v>
      </c>
      <c r="C20" s="106" t="s">
        <v>223</v>
      </c>
      <c r="D20" s="53"/>
      <c r="E20" s="53"/>
      <c r="F20" s="53"/>
      <c r="G20" s="53"/>
      <c r="H20" s="107" t="s">
        <v>81</v>
      </c>
      <c r="I20" s="78"/>
      <c r="K20" s="266"/>
      <c r="L20" s="257"/>
      <c r="M20" s="106" t="s">
        <v>812</v>
      </c>
      <c r="N20" s="53"/>
      <c r="O20" s="53"/>
      <c r="P20" s="53"/>
      <c r="Q20" s="53"/>
      <c r="R20" s="107" t="s">
        <v>808</v>
      </c>
      <c r="S20" s="78"/>
      <c r="U20" s="266"/>
      <c r="V20" s="95"/>
      <c r="W20" s="106" t="s">
        <v>732</v>
      </c>
      <c r="X20" s="53"/>
      <c r="Y20" s="53"/>
      <c r="Z20" s="53"/>
      <c r="AA20" s="53"/>
      <c r="AB20" s="107" t="s">
        <v>728</v>
      </c>
      <c r="AC20" s="78"/>
    </row>
    <row r="21" spans="1:29" ht="57.5" customHeight="1" x14ac:dyDescent="0.2">
      <c r="A21" s="266"/>
      <c r="B21" s="257" t="s">
        <v>230</v>
      </c>
      <c r="C21" s="106" t="s">
        <v>224</v>
      </c>
      <c r="D21" s="53"/>
      <c r="E21" s="53"/>
      <c r="F21" s="53"/>
      <c r="G21" s="53"/>
      <c r="H21" s="107" t="s">
        <v>81</v>
      </c>
      <c r="I21" s="78"/>
      <c r="K21" s="266"/>
      <c r="L21" s="257"/>
      <c r="M21" s="106" t="s">
        <v>813</v>
      </c>
      <c r="N21" s="53"/>
      <c r="O21" s="53"/>
      <c r="P21" s="53"/>
      <c r="Q21" s="53"/>
      <c r="R21" s="107" t="s">
        <v>808</v>
      </c>
      <c r="S21" s="78"/>
      <c r="U21" s="266"/>
      <c r="V21" s="95"/>
      <c r="W21" s="106" t="s">
        <v>733</v>
      </c>
      <c r="X21" s="53"/>
      <c r="Y21" s="53"/>
      <c r="Z21" s="53"/>
      <c r="AA21" s="53"/>
      <c r="AB21" s="107" t="s">
        <v>728</v>
      </c>
      <c r="AC21" s="78"/>
    </row>
    <row r="22" spans="1:29" ht="57.5" customHeight="1" x14ac:dyDescent="0.2">
      <c r="A22" s="266"/>
      <c r="B22" s="257" t="s">
        <v>230</v>
      </c>
      <c r="C22" s="106" t="s">
        <v>225</v>
      </c>
      <c r="D22" s="53"/>
      <c r="E22" s="53"/>
      <c r="F22" s="53"/>
      <c r="G22" s="53"/>
      <c r="H22" s="53"/>
      <c r="I22" s="78"/>
      <c r="K22" s="266"/>
      <c r="L22" s="258"/>
      <c r="M22" s="106" t="s">
        <v>814</v>
      </c>
      <c r="N22" s="53"/>
      <c r="O22" s="53"/>
      <c r="P22" s="53"/>
      <c r="Q22" s="53"/>
      <c r="R22" s="107"/>
      <c r="S22" s="78"/>
      <c r="U22" s="266"/>
      <c r="V22" s="96"/>
      <c r="W22" s="106" t="s">
        <v>734</v>
      </c>
      <c r="X22" s="53"/>
      <c r="Y22" s="53"/>
      <c r="Z22" s="53"/>
      <c r="AA22" s="53"/>
      <c r="AB22" s="107"/>
      <c r="AC22" s="78"/>
    </row>
    <row r="23" spans="1:29" ht="45" customHeight="1" x14ac:dyDescent="0.2">
      <c r="A23" s="266"/>
      <c r="B23" s="257" t="s">
        <v>230</v>
      </c>
      <c r="C23" s="106" t="s">
        <v>226</v>
      </c>
      <c r="D23" s="53"/>
      <c r="E23" s="53"/>
      <c r="F23" s="53"/>
      <c r="G23" s="53"/>
      <c r="H23" s="107" t="s">
        <v>81</v>
      </c>
      <c r="I23" s="78"/>
      <c r="K23" s="266" t="s">
        <v>817</v>
      </c>
      <c r="L23" s="256" t="s">
        <v>818</v>
      </c>
      <c r="M23" s="106" t="s">
        <v>807</v>
      </c>
      <c r="N23" s="110"/>
      <c r="O23" s="110"/>
      <c r="P23" s="110"/>
      <c r="Q23" s="110"/>
      <c r="R23" s="115" t="s">
        <v>819</v>
      </c>
      <c r="S23" s="119"/>
      <c r="U23" s="266" t="s">
        <v>738</v>
      </c>
      <c r="V23" s="94" t="s">
        <v>739</v>
      </c>
      <c r="W23" s="106" t="s">
        <v>727</v>
      </c>
      <c r="X23" s="110"/>
      <c r="Y23" s="110"/>
      <c r="Z23" s="110"/>
      <c r="AA23" s="110"/>
      <c r="AB23" s="115" t="s">
        <v>740</v>
      </c>
      <c r="AC23" s="119"/>
    </row>
    <row r="24" spans="1:29" ht="43.25" customHeight="1" x14ac:dyDescent="0.2">
      <c r="A24" s="266"/>
      <c r="B24" s="257" t="s">
        <v>230</v>
      </c>
      <c r="C24" s="106" t="s">
        <v>227</v>
      </c>
      <c r="D24" s="53"/>
      <c r="E24" s="53"/>
      <c r="F24" s="53"/>
      <c r="G24" s="53"/>
      <c r="H24" s="107" t="s">
        <v>81</v>
      </c>
      <c r="I24" s="78"/>
      <c r="K24" s="266"/>
      <c r="L24" s="257"/>
      <c r="M24" s="106" t="s">
        <v>809</v>
      </c>
      <c r="N24" s="110"/>
      <c r="O24" s="110"/>
      <c r="P24" s="110"/>
      <c r="Q24" s="110"/>
      <c r="R24" s="115" t="s">
        <v>819</v>
      </c>
      <c r="S24" s="119"/>
      <c r="U24" s="266"/>
      <c r="V24" s="95"/>
      <c r="W24" s="106" t="s">
        <v>729</v>
      </c>
      <c r="X24" s="110"/>
      <c r="Y24" s="110"/>
      <c r="Z24" s="110"/>
      <c r="AA24" s="110"/>
      <c r="AB24" s="115" t="s">
        <v>740</v>
      </c>
      <c r="AC24" s="119"/>
    </row>
    <row r="25" spans="1:29" ht="43.25" customHeight="1" x14ac:dyDescent="0.2">
      <c r="A25" s="266"/>
      <c r="B25" s="258" t="s">
        <v>230</v>
      </c>
      <c r="C25" s="106" t="s">
        <v>228</v>
      </c>
      <c r="D25" s="53"/>
      <c r="E25" s="53"/>
      <c r="F25" s="53"/>
      <c r="G25" s="53"/>
      <c r="H25" s="107"/>
      <c r="I25" s="78"/>
      <c r="K25" s="266"/>
      <c r="L25" s="257"/>
      <c r="M25" s="106" t="s">
        <v>810</v>
      </c>
      <c r="N25" s="110"/>
      <c r="O25" s="110"/>
      <c r="P25" s="110"/>
      <c r="Q25" s="110"/>
      <c r="R25" s="115" t="s">
        <v>819</v>
      </c>
      <c r="S25" s="119"/>
      <c r="U25" s="266"/>
      <c r="V25" s="95"/>
      <c r="W25" s="106" t="s">
        <v>730</v>
      </c>
      <c r="X25" s="110"/>
      <c r="Y25" s="110"/>
      <c r="Z25" s="110"/>
      <c r="AA25" s="110"/>
      <c r="AB25" s="115" t="s">
        <v>740</v>
      </c>
      <c r="AC25" s="119"/>
    </row>
    <row r="26" spans="1:29" ht="45" customHeight="1" x14ac:dyDescent="0.2">
      <c r="A26" s="266" t="s">
        <v>105</v>
      </c>
      <c r="B26" s="256" t="s">
        <v>231</v>
      </c>
      <c r="C26" s="106"/>
      <c r="D26" s="110"/>
      <c r="E26" s="110"/>
      <c r="F26" s="110"/>
      <c r="G26" s="110"/>
      <c r="H26" s="107" t="s">
        <v>81</v>
      </c>
      <c r="I26" s="78"/>
      <c r="K26" s="266"/>
      <c r="L26" s="256" t="s">
        <v>820</v>
      </c>
      <c r="M26" s="106" t="s">
        <v>807</v>
      </c>
      <c r="N26" s="110"/>
      <c r="O26" s="110"/>
      <c r="P26" s="110"/>
      <c r="Q26" s="110"/>
      <c r="R26" s="115" t="s">
        <v>819</v>
      </c>
      <c r="S26" s="119"/>
      <c r="U26" s="266"/>
      <c r="V26" s="94" t="s">
        <v>741</v>
      </c>
      <c r="W26" s="106" t="s">
        <v>727</v>
      </c>
      <c r="X26" s="110"/>
      <c r="Y26" s="110"/>
      <c r="Z26" s="110"/>
      <c r="AA26" s="110"/>
      <c r="AB26" s="115" t="s">
        <v>740</v>
      </c>
      <c r="AC26" s="119"/>
    </row>
    <row r="27" spans="1:29" ht="43.25" customHeight="1" x14ac:dyDescent="0.2">
      <c r="A27" s="266"/>
      <c r="B27" s="257" t="s">
        <v>231</v>
      </c>
      <c r="C27" s="106" t="s">
        <v>222</v>
      </c>
      <c r="D27" s="110"/>
      <c r="E27" s="110"/>
      <c r="F27" s="110"/>
      <c r="G27" s="110"/>
      <c r="H27" s="115" t="s">
        <v>81</v>
      </c>
      <c r="I27" s="78"/>
      <c r="K27" s="266"/>
      <c r="L27" s="257"/>
      <c r="M27" s="106" t="s">
        <v>809</v>
      </c>
      <c r="N27" s="110"/>
      <c r="O27" s="110"/>
      <c r="P27" s="110"/>
      <c r="Q27" s="110"/>
      <c r="R27" s="115" t="s">
        <v>819</v>
      </c>
      <c r="S27" s="119"/>
      <c r="U27" s="266"/>
      <c r="V27" s="95"/>
      <c r="W27" s="106" t="s">
        <v>729</v>
      </c>
      <c r="X27" s="110"/>
      <c r="Y27" s="110"/>
      <c r="Z27" s="110"/>
      <c r="AA27" s="110"/>
      <c r="AB27" s="115" t="s">
        <v>740</v>
      </c>
      <c r="AC27" s="119"/>
    </row>
    <row r="28" spans="1:29" ht="43.25" customHeight="1" x14ac:dyDescent="0.2">
      <c r="A28" s="266"/>
      <c r="B28" s="257" t="s">
        <v>231</v>
      </c>
      <c r="C28" s="106" t="s">
        <v>223</v>
      </c>
      <c r="D28" s="110"/>
      <c r="E28" s="110"/>
      <c r="F28" s="110"/>
      <c r="G28" s="110"/>
      <c r="H28" s="115" t="s">
        <v>81</v>
      </c>
      <c r="I28" s="78"/>
      <c r="K28" s="266"/>
      <c r="L28" s="257"/>
      <c r="M28" s="106" t="s">
        <v>810</v>
      </c>
      <c r="N28" s="110"/>
      <c r="O28" s="110"/>
      <c r="P28" s="110"/>
      <c r="Q28" s="110"/>
      <c r="R28" s="115" t="s">
        <v>819</v>
      </c>
      <c r="S28" s="119"/>
      <c r="U28" s="266"/>
      <c r="V28" s="95"/>
      <c r="W28" s="106" t="s">
        <v>730</v>
      </c>
      <c r="X28" s="110"/>
      <c r="Y28" s="110"/>
      <c r="Z28" s="110"/>
      <c r="AA28" s="110"/>
      <c r="AB28" s="115" t="s">
        <v>740</v>
      </c>
      <c r="AC28" s="119"/>
    </row>
    <row r="29" spans="1:29" ht="57.5" customHeight="1" x14ac:dyDescent="0.2">
      <c r="A29" s="266"/>
      <c r="B29" s="257" t="s">
        <v>231</v>
      </c>
      <c r="C29" s="106" t="s">
        <v>224</v>
      </c>
      <c r="D29" s="110"/>
      <c r="E29" s="110"/>
      <c r="F29" s="110"/>
      <c r="G29" s="110"/>
      <c r="H29" s="115" t="s">
        <v>81</v>
      </c>
      <c r="I29" s="78"/>
      <c r="K29" s="266"/>
      <c r="L29" s="258"/>
      <c r="M29" s="106" t="s">
        <v>811</v>
      </c>
      <c r="N29" s="110"/>
      <c r="O29" s="110"/>
      <c r="P29" s="110"/>
      <c r="Q29" s="110"/>
      <c r="R29" s="116"/>
      <c r="S29" s="119"/>
      <c r="U29" s="266"/>
      <c r="V29" s="96"/>
      <c r="W29" s="106" t="s">
        <v>731</v>
      </c>
      <c r="X29" s="110"/>
      <c r="Y29" s="110"/>
      <c r="Z29" s="110"/>
      <c r="AA29" s="110"/>
      <c r="AB29" s="116"/>
      <c r="AC29" s="119"/>
    </row>
    <row r="30" spans="1:29" ht="45" customHeight="1" x14ac:dyDescent="0.2">
      <c r="A30" s="266"/>
      <c r="B30" s="256" t="s">
        <v>232</v>
      </c>
      <c r="C30" s="106"/>
      <c r="D30" s="110"/>
      <c r="E30" s="110"/>
      <c r="F30" s="110"/>
      <c r="G30" s="110"/>
      <c r="H30" s="115" t="s">
        <v>81</v>
      </c>
      <c r="I30" s="78"/>
      <c r="K30" s="266"/>
      <c r="L30" s="256" t="s">
        <v>821</v>
      </c>
      <c r="M30" s="106" t="s">
        <v>807</v>
      </c>
      <c r="N30" s="110"/>
      <c r="O30" s="110"/>
      <c r="P30" s="110"/>
      <c r="Q30" s="110"/>
      <c r="R30" s="115" t="s">
        <v>819</v>
      </c>
      <c r="S30" s="119"/>
      <c r="U30" s="266"/>
      <c r="V30" s="94" t="s">
        <v>742</v>
      </c>
      <c r="W30" s="106" t="s">
        <v>727</v>
      </c>
      <c r="X30" s="110"/>
      <c r="Y30" s="110"/>
      <c r="Z30" s="110"/>
      <c r="AA30" s="110"/>
      <c r="AB30" s="115" t="s">
        <v>740</v>
      </c>
      <c r="AC30" s="119"/>
    </row>
    <row r="31" spans="1:29" ht="43.25" customHeight="1" x14ac:dyDescent="0.2">
      <c r="A31" s="266"/>
      <c r="B31" s="257" t="s">
        <v>232</v>
      </c>
      <c r="C31" s="106" t="s">
        <v>222</v>
      </c>
      <c r="D31" s="110"/>
      <c r="E31" s="110"/>
      <c r="F31" s="110"/>
      <c r="G31" s="110"/>
      <c r="H31" s="115" t="s">
        <v>81</v>
      </c>
      <c r="I31" s="78"/>
      <c r="K31" s="266"/>
      <c r="L31" s="257"/>
      <c r="M31" s="106" t="s">
        <v>809</v>
      </c>
      <c r="N31" s="110"/>
      <c r="O31" s="110"/>
      <c r="P31" s="110"/>
      <c r="Q31" s="110"/>
      <c r="R31" s="115" t="s">
        <v>819</v>
      </c>
      <c r="S31" s="119"/>
      <c r="U31" s="266"/>
      <c r="V31" s="95"/>
      <c r="W31" s="106" t="s">
        <v>729</v>
      </c>
      <c r="X31" s="110"/>
      <c r="Y31" s="110"/>
      <c r="Z31" s="110"/>
      <c r="AA31" s="110"/>
      <c r="AB31" s="115" t="s">
        <v>740</v>
      </c>
      <c r="AC31" s="119"/>
    </row>
    <row r="32" spans="1:29" ht="43.25" customHeight="1" x14ac:dyDescent="0.2">
      <c r="A32" s="266"/>
      <c r="B32" s="257" t="s">
        <v>232</v>
      </c>
      <c r="C32" s="106" t="s">
        <v>223</v>
      </c>
      <c r="D32" s="110"/>
      <c r="E32" s="110"/>
      <c r="F32" s="110"/>
      <c r="G32" s="110"/>
      <c r="H32" s="115" t="s">
        <v>81</v>
      </c>
      <c r="I32" s="78"/>
      <c r="K32" s="266"/>
      <c r="L32" s="257"/>
      <c r="M32" s="106" t="s">
        <v>810</v>
      </c>
      <c r="N32" s="110"/>
      <c r="O32" s="110"/>
      <c r="P32" s="110"/>
      <c r="Q32" s="110"/>
      <c r="R32" s="115" t="s">
        <v>819</v>
      </c>
      <c r="S32" s="119"/>
      <c r="U32" s="266"/>
      <c r="V32" s="95"/>
      <c r="W32" s="106" t="s">
        <v>730</v>
      </c>
      <c r="X32" s="110"/>
      <c r="Y32" s="110"/>
      <c r="Z32" s="110"/>
      <c r="AA32" s="110"/>
      <c r="AB32" s="115" t="s">
        <v>740</v>
      </c>
      <c r="AC32" s="119"/>
    </row>
    <row r="33" spans="1:29" ht="57.5" customHeight="1" x14ac:dyDescent="0.2">
      <c r="A33" s="266"/>
      <c r="B33" s="257" t="s">
        <v>232</v>
      </c>
      <c r="C33" s="106" t="s">
        <v>224</v>
      </c>
      <c r="D33" s="110"/>
      <c r="E33" s="110"/>
      <c r="F33" s="110"/>
      <c r="G33" s="110"/>
      <c r="H33" s="115" t="s">
        <v>81</v>
      </c>
      <c r="I33" s="78"/>
      <c r="K33" s="266"/>
      <c r="L33" s="258"/>
      <c r="M33" s="106" t="s">
        <v>811</v>
      </c>
      <c r="N33" s="110"/>
      <c r="O33" s="110"/>
      <c r="P33" s="110"/>
      <c r="Q33" s="110"/>
      <c r="R33" s="116"/>
      <c r="S33" s="119"/>
      <c r="U33" s="266"/>
      <c r="V33" s="96"/>
      <c r="W33" s="106" t="s">
        <v>731</v>
      </c>
      <c r="X33" s="110"/>
      <c r="Y33" s="110"/>
      <c r="Z33" s="110"/>
      <c r="AA33" s="110"/>
      <c r="AB33" s="116"/>
      <c r="AC33" s="119"/>
    </row>
    <row r="34" spans="1:29" ht="45" customHeight="1" x14ac:dyDescent="0.2">
      <c r="A34" s="266"/>
      <c r="B34" s="258" t="s">
        <v>232</v>
      </c>
      <c r="C34" s="106" t="s">
        <v>225</v>
      </c>
      <c r="D34" s="110"/>
      <c r="E34" s="110"/>
      <c r="F34" s="110"/>
      <c r="G34" s="110"/>
      <c r="H34" s="116"/>
      <c r="I34" s="78"/>
      <c r="K34" s="266"/>
      <c r="L34" s="267" t="s">
        <v>822</v>
      </c>
      <c r="M34" s="106" t="s">
        <v>807</v>
      </c>
      <c r="N34" s="110"/>
      <c r="O34" s="110"/>
      <c r="P34" s="110"/>
      <c r="Q34" s="110"/>
      <c r="R34" s="115" t="s">
        <v>819</v>
      </c>
      <c r="S34" s="119"/>
      <c r="U34" s="266"/>
      <c r="V34" s="97" t="s">
        <v>743</v>
      </c>
      <c r="W34" s="106" t="s">
        <v>727</v>
      </c>
      <c r="X34" s="110"/>
      <c r="Y34" s="110"/>
      <c r="Z34" s="110"/>
      <c r="AA34" s="110"/>
      <c r="AB34" s="115" t="s">
        <v>740</v>
      </c>
      <c r="AC34" s="119"/>
    </row>
    <row r="35" spans="1:29" ht="43.25" customHeight="1" x14ac:dyDescent="0.2">
      <c r="A35" s="266"/>
      <c r="B35" s="256" t="s">
        <v>233</v>
      </c>
      <c r="C35" s="106"/>
      <c r="D35" s="110"/>
      <c r="E35" s="110"/>
      <c r="F35" s="110"/>
      <c r="G35" s="110"/>
      <c r="H35" s="115" t="s">
        <v>81</v>
      </c>
      <c r="I35" s="78"/>
      <c r="K35" s="266"/>
      <c r="L35" s="268"/>
      <c r="M35" s="106" t="s">
        <v>809</v>
      </c>
      <c r="N35" s="110"/>
      <c r="O35" s="110"/>
      <c r="P35" s="110"/>
      <c r="Q35" s="110"/>
      <c r="R35" s="115" t="s">
        <v>819</v>
      </c>
      <c r="S35" s="119"/>
      <c r="U35" s="266"/>
      <c r="V35" s="98"/>
      <c r="W35" s="106" t="s">
        <v>729</v>
      </c>
      <c r="X35" s="110"/>
      <c r="Y35" s="110"/>
      <c r="Z35" s="110"/>
      <c r="AA35" s="110"/>
      <c r="AB35" s="115" t="s">
        <v>740</v>
      </c>
      <c r="AC35" s="119"/>
    </row>
    <row r="36" spans="1:29" ht="43.25" customHeight="1" x14ac:dyDescent="0.2">
      <c r="A36" s="266"/>
      <c r="B36" s="257" t="s">
        <v>233</v>
      </c>
      <c r="C36" s="106" t="s">
        <v>222</v>
      </c>
      <c r="D36" s="110"/>
      <c r="E36" s="110"/>
      <c r="F36" s="110"/>
      <c r="G36" s="110"/>
      <c r="H36" s="115" t="s">
        <v>81</v>
      </c>
      <c r="I36" s="78"/>
      <c r="K36" s="266"/>
      <c r="L36" s="268"/>
      <c r="M36" s="106" t="s">
        <v>810</v>
      </c>
      <c r="N36" s="110"/>
      <c r="O36" s="110"/>
      <c r="P36" s="110"/>
      <c r="Q36" s="110"/>
      <c r="R36" s="115" t="s">
        <v>819</v>
      </c>
      <c r="S36" s="119"/>
      <c r="U36" s="266"/>
      <c r="V36" s="98"/>
      <c r="W36" s="106" t="s">
        <v>730</v>
      </c>
      <c r="X36" s="110"/>
      <c r="Y36" s="110"/>
      <c r="Z36" s="110"/>
      <c r="AA36" s="110"/>
      <c r="AB36" s="115" t="s">
        <v>740</v>
      </c>
      <c r="AC36" s="119"/>
    </row>
    <row r="37" spans="1:29" ht="57.5" customHeight="1" x14ac:dyDescent="0.2">
      <c r="A37" s="266"/>
      <c r="B37" s="257" t="s">
        <v>233</v>
      </c>
      <c r="C37" s="106" t="s">
        <v>223</v>
      </c>
      <c r="D37" s="110"/>
      <c r="E37" s="110"/>
      <c r="F37" s="110"/>
      <c r="G37" s="110"/>
      <c r="H37" s="115" t="s">
        <v>81</v>
      </c>
      <c r="I37" s="78"/>
      <c r="K37" s="266"/>
      <c r="L37" s="269"/>
      <c r="M37" s="106" t="s">
        <v>811</v>
      </c>
      <c r="N37" s="110"/>
      <c r="O37" s="110"/>
      <c r="P37" s="110"/>
      <c r="Q37" s="110"/>
      <c r="R37" s="116"/>
      <c r="S37" s="119"/>
      <c r="U37" s="266"/>
      <c r="V37" s="99"/>
      <c r="W37" s="106" t="s">
        <v>731</v>
      </c>
      <c r="X37" s="110"/>
      <c r="Y37" s="110"/>
      <c r="Z37" s="110"/>
      <c r="AA37" s="110"/>
      <c r="AB37" s="116"/>
      <c r="AC37" s="119"/>
    </row>
    <row r="38" spans="1:29" ht="158.5" customHeight="1" x14ac:dyDescent="0.2">
      <c r="A38" s="266"/>
      <c r="B38" s="257" t="s">
        <v>233</v>
      </c>
      <c r="C38" s="106" t="s">
        <v>224</v>
      </c>
      <c r="D38" s="110"/>
      <c r="E38" s="110"/>
      <c r="F38" s="110"/>
      <c r="G38" s="110"/>
      <c r="H38" s="115" t="s">
        <v>81</v>
      </c>
      <c r="I38" s="78"/>
      <c r="K38" s="253" t="s">
        <v>823</v>
      </c>
      <c r="L38" s="118" t="s">
        <v>824</v>
      </c>
      <c r="M38" s="106" t="s">
        <v>825</v>
      </c>
      <c r="N38" s="110"/>
      <c r="O38" s="110"/>
      <c r="P38" s="110"/>
      <c r="Q38" s="110"/>
      <c r="R38" s="107" t="s">
        <v>808</v>
      </c>
      <c r="S38" s="119"/>
      <c r="U38" s="253" t="s">
        <v>744</v>
      </c>
      <c r="V38" s="118" t="s">
        <v>745</v>
      </c>
      <c r="W38" s="106" t="s">
        <v>746</v>
      </c>
      <c r="X38" s="110"/>
      <c r="Y38" s="110"/>
      <c r="Z38" s="110"/>
      <c r="AA38" s="110"/>
      <c r="AB38" s="107" t="s">
        <v>728</v>
      </c>
      <c r="AC38" s="119"/>
    </row>
    <row r="39" spans="1:29" ht="57.5" customHeight="1" x14ac:dyDescent="0.2">
      <c r="A39" s="266"/>
      <c r="B39" s="258" t="s">
        <v>233</v>
      </c>
      <c r="C39" s="106" t="s">
        <v>225</v>
      </c>
      <c r="D39" s="110"/>
      <c r="E39" s="110"/>
      <c r="F39" s="110"/>
      <c r="G39" s="110"/>
      <c r="H39" s="116"/>
      <c r="I39" s="78"/>
      <c r="K39" s="254"/>
      <c r="L39" s="101" t="s">
        <v>826</v>
      </c>
      <c r="M39" s="106" t="s">
        <v>825</v>
      </c>
      <c r="N39" s="53"/>
      <c r="O39" s="53"/>
      <c r="P39" s="53"/>
      <c r="Q39" s="53"/>
      <c r="R39" s="107" t="s">
        <v>808</v>
      </c>
      <c r="S39" s="78"/>
      <c r="U39" s="254"/>
      <c r="V39" s="101" t="s">
        <v>747</v>
      </c>
      <c r="W39" s="106" t="s">
        <v>746</v>
      </c>
      <c r="X39" s="53"/>
      <c r="Y39" s="53"/>
      <c r="Z39" s="53"/>
      <c r="AA39" s="53"/>
      <c r="AB39" s="107" t="s">
        <v>728</v>
      </c>
      <c r="AC39" s="78"/>
    </row>
    <row r="40" spans="1:29" ht="129.5" customHeight="1" x14ac:dyDescent="0.2">
      <c r="A40" s="266"/>
      <c r="B40" s="267" t="s">
        <v>234</v>
      </c>
      <c r="C40" s="106"/>
      <c r="D40" s="110"/>
      <c r="E40" s="110"/>
      <c r="F40" s="110"/>
      <c r="G40" s="110"/>
      <c r="H40" s="115" t="s">
        <v>81</v>
      </c>
      <c r="I40" s="78"/>
      <c r="K40" s="253" t="s">
        <v>827</v>
      </c>
      <c r="L40" s="105" t="s">
        <v>828</v>
      </c>
      <c r="M40" s="106" t="s">
        <v>825</v>
      </c>
      <c r="N40" s="53"/>
      <c r="O40" s="53"/>
      <c r="P40" s="53"/>
      <c r="Q40" s="53"/>
      <c r="R40" s="117" t="s">
        <v>829</v>
      </c>
      <c r="S40" s="78"/>
      <c r="U40" s="253" t="s">
        <v>748</v>
      </c>
      <c r="V40" s="105" t="s">
        <v>749</v>
      </c>
      <c r="W40" s="106" t="s">
        <v>746</v>
      </c>
      <c r="X40" s="53"/>
      <c r="Y40" s="53"/>
      <c r="Z40" s="53"/>
      <c r="AA40" s="53"/>
      <c r="AB40" s="117" t="s">
        <v>750</v>
      </c>
      <c r="AC40" s="78"/>
    </row>
    <row r="41" spans="1:29" ht="115.25" customHeight="1" x14ac:dyDescent="0.2">
      <c r="A41" s="266"/>
      <c r="B41" s="268" t="s">
        <v>234</v>
      </c>
      <c r="C41" s="106" t="s">
        <v>222</v>
      </c>
      <c r="D41" s="110"/>
      <c r="E41" s="110"/>
      <c r="F41" s="110"/>
      <c r="G41" s="110"/>
      <c r="H41" s="115" t="s">
        <v>81</v>
      </c>
      <c r="I41" s="78"/>
      <c r="K41" s="255"/>
      <c r="L41" s="105" t="s">
        <v>830</v>
      </c>
      <c r="M41" s="106" t="s">
        <v>825</v>
      </c>
      <c r="N41" s="53"/>
      <c r="O41" s="53"/>
      <c r="P41" s="53"/>
      <c r="Q41" s="53"/>
      <c r="R41" s="107" t="s">
        <v>831</v>
      </c>
      <c r="S41" s="78"/>
      <c r="U41" s="255"/>
      <c r="V41" s="105" t="s">
        <v>751</v>
      </c>
      <c r="W41" s="106" t="s">
        <v>746</v>
      </c>
      <c r="X41" s="53"/>
      <c r="Y41" s="53"/>
      <c r="Z41" s="53"/>
      <c r="AA41" s="53"/>
      <c r="AB41" s="107" t="s">
        <v>752</v>
      </c>
      <c r="AC41" s="78"/>
    </row>
    <row r="42" spans="1:29" ht="86.5" customHeight="1" x14ac:dyDescent="0.2">
      <c r="A42" s="266"/>
      <c r="B42" s="268" t="s">
        <v>234</v>
      </c>
      <c r="C42" s="106" t="s">
        <v>223</v>
      </c>
      <c r="D42" s="110"/>
      <c r="E42" s="110"/>
      <c r="F42" s="110"/>
      <c r="G42" s="110"/>
      <c r="H42" s="115" t="s">
        <v>81</v>
      </c>
      <c r="I42" s="78"/>
      <c r="K42" s="255"/>
      <c r="L42" s="105" t="s">
        <v>832</v>
      </c>
      <c r="M42" s="106" t="s">
        <v>825</v>
      </c>
      <c r="N42" s="53"/>
      <c r="O42" s="53"/>
      <c r="P42" s="53"/>
      <c r="Q42" s="53"/>
      <c r="R42" s="107" t="s">
        <v>831</v>
      </c>
      <c r="S42" s="78"/>
      <c r="U42" s="255"/>
      <c r="V42" s="105" t="s">
        <v>753</v>
      </c>
      <c r="W42" s="106" t="s">
        <v>746</v>
      </c>
      <c r="X42" s="53"/>
      <c r="Y42" s="53"/>
      <c r="Z42" s="53"/>
      <c r="AA42" s="53"/>
      <c r="AB42" s="107" t="s">
        <v>752</v>
      </c>
      <c r="AC42" s="78"/>
    </row>
    <row r="43" spans="1:29" ht="129.5" customHeight="1" x14ac:dyDescent="0.2">
      <c r="A43" s="266"/>
      <c r="B43" s="268" t="s">
        <v>234</v>
      </c>
      <c r="C43" s="106" t="s">
        <v>224</v>
      </c>
      <c r="D43" s="110"/>
      <c r="E43" s="110"/>
      <c r="F43" s="110"/>
      <c r="G43" s="110"/>
      <c r="H43" s="115" t="s">
        <v>81</v>
      </c>
      <c r="I43" s="78"/>
      <c r="K43" s="255"/>
      <c r="L43" s="105" t="s">
        <v>833</v>
      </c>
      <c r="M43" s="106" t="s">
        <v>825</v>
      </c>
      <c r="N43" s="53"/>
      <c r="O43" s="53"/>
      <c r="P43" s="53"/>
      <c r="Q43" s="53"/>
      <c r="R43" s="107" t="s">
        <v>831</v>
      </c>
      <c r="S43" s="78"/>
      <c r="U43" s="255"/>
      <c r="V43" s="105" t="s">
        <v>754</v>
      </c>
      <c r="W43" s="106" t="s">
        <v>746</v>
      </c>
      <c r="X43" s="53"/>
      <c r="Y43" s="53"/>
      <c r="Z43" s="53"/>
      <c r="AA43" s="53"/>
      <c r="AB43" s="107" t="s">
        <v>752</v>
      </c>
      <c r="AC43" s="78"/>
    </row>
    <row r="44" spans="1:29" ht="144" customHeight="1" x14ac:dyDescent="0.2">
      <c r="A44" s="266"/>
      <c r="B44" s="269" t="s">
        <v>234</v>
      </c>
      <c r="C44" s="106" t="s">
        <v>225</v>
      </c>
      <c r="D44" s="110"/>
      <c r="E44" s="110"/>
      <c r="F44" s="110"/>
      <c r="G44" s="110"/>
      <c r="H44" s="116"/>
      <c r="I44" s="78"/>
      <c r="K44" s="255"/>
      <c r="L44" s="105" t="s">
        <v>834</v>
      </c>
      <c r="M44" s="106" t="s">
        <v>825</v>
      </c>
      <c r="N44" s="53"/>
      <c r="O44" s="53"/>
      <c r="P44" s="53"/>
      <c r="Q44" s="53"/>
      <c r="R44" s="107" t="s">
        <v>831</v>
      </c>
      <c r="S44" s="78"/>
      <c r="U44" s="255"/>
      <c r="V44" s="105" t="s">
        <v>755</v>
      </c>
      <c r="W44" s="106" t="s">
        <v>746</v>
      </c>
      <c r="X44" s="53"/>
      <c r="Y44" s="53"/>
      <c r="Z44" s="53"/>
      <c r="AA44" s="53"/>
      <c r="AB44" s="107" t="s">
        <v>752</v>
      </c>
      <c r="AC44" s="78"/>
    </row>
    <row r="45" spans="1:29" ht="72" customHeight="1" x14ac:dyDescent="0.2">
      <c r="A45" s="253" t="s">
        <v>106</v>
      </c>
      <c r="B45" s="118" t="s">
        <v>235</v>
      </c>
      <c r="C45" s="106"/>
      <c r="D45" s="110"/>
      <c r="E45" s="110"/>
      <c r="F45" s="110"/>
      <c r="G45" s="110"/>
      <c r="H45" s="107" t="s">
        <v>81</v>
      </c>
      <c r="I45" s="78"/>
      <c r="K45" s="255"/>
      <c r="L45" s="75" t="s">
        <v>835</v>
      </c>
      <c r="M45" s="106" t="s">
        <v>825</v>
      </c>
      <c r="N45" s="53"/>
      <c r="O45" s="53"/>
      <c r="P45" s="53"/>
      <c r="Q45" s="53"/>
      <c r="R45" s="107" t="s">
        <v>831</v>
      </c>
      <c r="S45" s="78"/>
      <c r="U45" s="255"/>
      <c r="V45" s="75" t="s">
        <v>756</v>
      </c>
      <c r="W45" s="106" t="s">
        <v>746</v>
      </c>
      <c r="X45" s="53"/>
      <c r="Y45" s="53"/>
      <c r="Z45" s="53"/>
      <c r="AA45" s="53"/>
      <c r="AB45" s="107" t="s">
        <v>752</v>
      </c>
      <c r="AC45" s="78"/>
    </row>
    <row r="46" spans="1:29" ht="45" customHeight="1" x14ac:dyDescent="0.2">
      <c r="A46" s="254"/>
      <c r="B46" s="104" t="s">
        <v>236</v>
      </c>
      <c r="C46" s="106"/>
      <c r="D46" s="53"/>
      <c r="E46" s="53"/>
      <c r="F46" s="53"/>
      <c r="G46" s="53"/>
      <c r="H46" s="107" t="s">
        <v>81</v>
      </c>
      <c r="I46" s="78"/>
      <c r="K46" s="255"/>
      <c r="L46" s="256" t="s">
        <v>836</v>
      </c>
      <c r="M46" s="106" t="s">
        <v>837</v>
      </c>
      <c r="N46" s="53"/>
      <c r="O46" s="53"/>
      <c r="P46" s="53"/>
      <c r="Q46" s="53"/>
      <c r="R46" s="107" t="s">
        <v>831</v>
      </c>
      <c r="S46" s="78"/>
      <c r="U46" s="255"/>
      <c r="V46" s="94" t="s">
        <v>757</v>
      </c>
      <c r="W46" s="106" t="s">
        <v>758</v>
      </c>
      <c r="X46" s="53"/>
      <c r="Y46" s="53"/>
      <c r="Z46" s="53"/>
      <c r="AA46" s="53"/>
      <c r="AB46" s="107" t="s">
        <v>752</v>
      </c>
      <c r="AC46" s="78"/>
    </row>
    <row r="47" spans="1:29" ht="43.25" customHeight="1" x14ac:dyDescent="0.2">
      <c r="A47" s="253" t="s">
        <v>107</v>
      </c>
      <c r="B47" s="105" t="s">
        <v>237</v>
      </c>
      <c r="C47" s="106"/>
      <c r="D47" s="53"/>
      <c r="E47" s="53"/>
      <c r="F47" s="53"/>
      <c r="G47" s="53"/>
      <c r="H47" s="117" t="s">
        <v>108</v>
      </c>
      <c r="I47" s="78"/>
      <c r="K47" s="255"/>
      <c r="L47" s="257"/>
      <c r="M47" s="106" t="s">
        <v>838</v>
      </c>
      <c r="N47" s="53"/>
      <c r="O47" s="53"/>
      <c r="P47" s="53"/>
      <c r="Q47" s="53"/>
      <c r="R47" s="107" t="s">
        <v>831</v>
      </c>
      <c r="S47" s="78"/>
      <c r="U47" s="255"/>
      <c r="V47" s="95"/>
      <c r="W47" s="106" t="s">
        <v>759</v>
      </c>
      <c r="X47" s="53"/>
      <c r="Y47" s="53"/>
      <c r="Z47" s="53"/>
      <c r="AA47" s="53"/>
      <c r="AB47" s="107" t="s">
        <v>752</v>
      </c>
      <c r="AC47" s="78"/>
    </row>
    <row r="48" spans="1:29" ht="57.5" customHeight="1" x14ac:dyDescent="0.2">
      <c r="A48" s="255"/>
      <c r="B48" s="105" t="s">
        <v>238</v>
      </c>
      <c r="C48" s="106"/>
      <c r="D48" s="53"/>
      <c r="E48" s="53"/>
      <c r="F48" s="53"/>
      <c r="G48" s="53"/>
      <c r="H48" s="107" t="s">
        <v>82</v>
      </c>
      <c r="I48" s="78"/>
      <c r="K48" s="255"/>
      <c r="L48" s="257"/>
      <c r="M48" s="106" t="s">
        <v>839</v>
      </c>
      <c r="N48" s="53"/>
      <c r="O48" s="53"/>
      <c r="P48" s="53"/>
      <c r="Q48" s="53"/>
      <c r="R48" s="100"/>
      <c r="S48" s="78"/>
      <c r="U48" s="255"/>
      <c r="V48" s="95"/>
      <c r="W48" s="106" t="s">
        <v>760</v>
      </c>
      <c r="X48" s="53"/>
      <c r="Y48" s="53"/>
      <c r="Z48" s="53"/>
      <c r="AA48" s="53"/>
      <c r="AB48" s="100"/>
      <c r="AC48" s="78"/>
    </row>
    <row r="49" spans="1:29" ht="43.25" customHeight="1" x14ac:dyDescent="0.2">
      <c r="A49" s="255"/>
      <c r="B49" s="105" t="s">
        <v>239</v>
      </c>
      <c r="C49" s="106"/>
      <c r="D49" s="53"/>
      <c r="E49" s="53"/>
      <c r="F49" s="53"/>
      <c r="G49" s="53"/>
      <c r="H49" s="107" t="s">
        <v>82</v>
      </c>
      <c r="I49" s="78"/>
      <c r="K49" s="255"/>
      <c r="L49" s="257"/>
      <c r="M49" s="106" t="s">
        <v>840</v>
      </c>
      <c r="N49" s="53"/>
      <c r="O49" s="53"/>
      <c r="P49" s="53"/>
      <c r="Q49" s="53"/>
      <c r="R49" s="107" t="s">
        <v>831</v>
      </c>
      <c r="S49" s="78"/>
      <c r="U49" s="255"/>
      <c r="V49" s="95"/>
      <c r="W49" s="106" t="s">
        <v>761</v>
      </c>
      <c r="X49" s="53"/>
      <c r="Y49" s="53"/>
      <c r="Z49" s="53"/>
      <c r="AA49" s="53"/>
      <c r="AB49" s="107" t="s">
        <v>752</v>
      </c>
      <c r="AC49" s="78"/>
    </row>
    <row r="50" spans="1:29" ht="43.25" customHeight="1" x14ac:dyDescent="0.2">
      <c r="A50" s="255"/>
      <c r="B50" s="105" t="s">
        <v>240</v>
      </c>
      <c r="C50" s="106"/>
      <c r="D50" s="53"/>
      <c r="E50" s="53"/>
      <c r="F50" s="53"/>
      <c r="G50" s="53"/>
      <c r="H50" s="107" t="s">
        <v>82</v>
      </c>
      <c r="I50" s="78"/>
      <c r="K50" s="255"/>
      <c r="L50" s="257"/>
      <c r="M50" s="106" t="s">
        <v>841</v>
      </c>
      <c r="N50" s="53"/>
      <c r="O50" s="53"/>
      <c r="P50" s="53"/>
      <c r="Q50" s="53"/>
      <c r="R50" s="107" t="s">
        <v>831</v>
      </c>
      <c r="S50" s="78"/>
      <c r="U50" s="255"/>
      <c r="V50" s="95"/>
      <c r="W50" s="106" t="s">
        <v>762</v>
      </c>
      <c r="X50" s="53"/>
      <c r="Y50" s="53"/>
      <c r="Z50" s="53"/>
      <c r="AA50" s="53"/>
      <c r="AB50" s="107" t="s">
        <v>752</v>
      </c>
      <c r="AC50" s="78"/>
    </row>
    <row r="51" spans="1:29" ht="57.5" customHeight="1" x14ac:dyDescent="0.2">
      <c r="A51" s="255"/>
      <c r="B51" s="105" t="s">
        <v>241</v>
      </c>
      <c r="C51" s="106"/>
      <c r="D51" s="53"/>
      <c r="E51" s="53"/>
      <c r="F51" s="53"/>
      <c r="G51" s="53"/>
      <c r="H51" s="107" t="s">
        <v>82</v>
      </c>
      <c r="I51" s="78"/>
      <c r="K51" s="255"/>
      <c r="L51" s="258"/>
      <c r="M51" s="106" t="s">
        <v>842</v>
      </c>
      <c r="N51" s="53"/>
      <c r="O51" s="53"/>
      <c r="P51" s="53"/>
      <c r="Q51" s="53"/>
      <c r="R51" s="100"/>
      <c r="S51" s="78"/>
      <c r="U51" s="255"/>
      <c r="V51" s="96"/>
      <c r="W51" s="106" t="s">
        <v>763</v>
      </c>
      <c r="X51" s="53"/>
      <c r="Y51" s="53"/>
      <c r="Z51" s="53"/>
      <c r="AA51" s="53"/>
      <c r="AB51" s="100"/>
      <c r="AC51" s="78"/>
    </row>
    <row r="52" spans="1:29" ht="30" customHeight="1" x14ac:dyDescent="0.2">
      <c r="A52" s="255"/>
      <c r="B52" s="75" t="s">
        <v>242</v>
      </c>
      <c r="C52" s="106"/>
      <c r="D52" s="53"/>
      <c r="E52" s="53"/>
      <c r="F52" s="53"/>
      <c r="G52" s="53"/>
      <c r="H52" s="107" t="s">
        <v>82</v>
      </c>
      <c r="I52" s="78"/>
      <c r="K52" s="255"/>
      <c r="L52" s="256" t="s">
        <v>843</v>
      </c>
      <c r="M52" s="106" t="s">
        <v>844</v>
      </c>
      <c r="N52" s="53"/>
      <c r="O52" s="53"/>
      <c r="P52" s="53"/>
      <c r="Q52" s="53"/>
      <c r="R52" s="107" t="s">
        <v>831</v>
      </c>
      <c r="S52" s="78"/>
      <c r="U52" s="255"/>
      <c r="V52" s="94" t="s">
        <v>764</v>
      </c>
      <c r="W52" s="106" t="s">
        <v>765</v>
      </c>
      <c r="X52" s="53"/>
      <c r="Y52" s="53"/>
      <c r="Z52" s="53"/>
      <c r="AA52" s="53"/>
      <c r="AB52" s="107" t="s">
        <v>752</v>
      </c>
      <c r="AC52" s="78"/>
    </row>
    <row r="53" spans="1:29" ht="28.75" customHeight="1" x14ac:dyDescent="0.2">
      <c r="A53" s="255"/>
      <c r="B53" s="256" t="s">
        <v>243</v>
      </c>
      <c r="C53" s="106"/>
      <c r="D53" s="53"/>
      <c r="E53" s="53"/>
      <c r="F53" s="53"/>
      <c r="G53" s="53"/>
      <c r="H53" s="107" t="s">
        <v>82</v>
      </c>
      <c r="I53" s="78"/>
      <c r="K53" s="255"/>
      <c r="L53" s="258"/>
      <c r="M53" s="106" t="s">
        <v>845</v>
      </c>
      <c r="N53" s="53"/>
      <c r="O53" s="53"/>
      <c r="P53" s="53"/>
      <c r="Q53" s="53"/>
      <c r="R53" s="107" t="s">
        <v>831</v>
      </c>
      <c r="S53" s="78"/>
      <c r="U53" s="255"/>
      <c r="V53" s="96"/>
      <c r="W53" s="106" t="s">
        <v>766</v>
      </c>
      <c r="X53" s="53"/>
      <c r="Y53" s="53"/>
      <c r="Z53" s="53"/>
      <c r="AA53" s="53"/>
      <c r="AB53" s="107" t="s">
        <v>752</v>
      </c>
      <c r="AC53" s="78"/>
    </row>
    <row r="54" spans="1:29" ht="30" customHeight="1" x14ac:dyDescent="0.2">
      <c r="A54" s="255"/>
      <c r="B54" s="257" t="s">
        <v>243</v>
      </c>
      <c r="C54" s="106" t="s">
        <v>244</v>
      </c>
      <c r="D54" s="53"/>
      <c r="E54" s="53"/>
      <c r="F54" s="53"/>
      <c r="G54" s="53"/>
      <c r="H54" s="107" t="s">
        <v>82</v>
      </c>
      <c r="I54" s="78"/>
      <c r="K54" s="255"/>
      <c r="L54" s="256" t="s">
        <v>846</v>
      </c>
      <c r="M54" s="106" t="s">
        <v>844</v>
      </c>
      <c r="N54" s="53"/>
      <c r="O54" s="53"/>
      <c r="P54" s="53"/>
      <c r="Q54" s="53"/>
      <c r="R54" s="107" t="s">
        <v>831</v>
      </c>
      <c r="S54" s="78"/>
      <c r="U54" s="255"/>
      <c r="V54" s="94" t="s">
        <v>767</v>
      </c>
      <c r="W54" s="106" t="s">
        <v>765</v>
      </c>
      <c r="X54" s="53"/>
      <c r="Y54" s="53"/>
      <c r="Z54" s="53"/>
      <c r="AA54" s="53"/>
      <c r="AB54" s="107" t="s">
        <v>752</v>
      </c>
      <c r="AC54" s="78"/>
    </row>
    <row r="55" spans="1:29" ht="28.75" customHeight="1" x14ac:dyDescent="0.2">
      <c r="A55" s="255"/>
      <c r="B55" s="257" t="s">
        <v>243</v>
      </c>
      <c r="C55" s="106" t="s">
        <v>245</v>
      </c>
      <c r="D55" s="53"/>
      <c r="E55" s="53"/>
      <c r="F55" s="53"/>
      <c r="G55" s="53"/>
      <c r="H55" s="107" t="s">
        <v>82</v>
      </c>
      <c r="I55" s="78"/>
      <c r="K55" s="255"/>
      <c r="L55" s="258"/>
      <c r="M55" s="106" t="s">
        <v>845</v>
      </c>
      <c r="N55" s="53"/>
      <c r="O55" s="53"/>
      <c r="P55" s="53"/>
      <c r="Q55" s="53"/>
      <c r="R55" s="107" t="s">
        <v>831</v>
      </c>
      <c r="S55" s="78"/>
      <c r="U55" s="255"/>
      <c r="V55" s="96"/>
      <c r="W55" s="106" t="s">
        <v>766</v>
      </c>
      <c r="X55" s="53"/>
      <c r="Y55" s="53"/>
      <c r="Z55" s="53"/>
      <c r="AA55" s="53"/>
      <c r="AB55" s="107" t="s">
        <v>752</v>
      </c>
      <c r="AC55" s="78"/>
    </row>
    <row r="56" spans="1:29" ht="45" customHeight="1" x14ac:dyDescent="0.2">
      <c r="A56" s="255"/>
      <c r="B56" s="257" t="s">
        <v>243</v>
      </c>
      <c r="C56" s="106" t="s">
        <v>246</v>
      </c>
      <c r="D56" s="53"/>
      <c r="E56" s="53"/>
      <c r="F56" s="53"/>
      <c r="G56" s="53"/>
      <c r="H56" s="53"/>
      <c r="I56" s="78"/>
      <c r="K56" s="255"/>
      <c r="L56" s="256" t="s">
        <v>847</v>
      </c>
      <c r="M56" s="106" t="s">
        <v>837</v>
      </c>
      <c r="N56" s="53"/>
      <c r="O56" s="53"/>
      <c r="P56" s="53"/>
      <c r="Q56" s="53"/>
      <c r="R56" s="107" t="s">
        <v>831</v>
      </c>
      <c r="S56" s="78"/>
      <c r="U56" s="255"/>
      <c r="V56" s="94" t="s">
        <v>768</v>
      </c>
      <c r="W56" s="106" t="s">
        <v>758</v>
      </c>
      <c r="X56" s="53"/>
      <c r="Y56" s="53"/>
      <c r="Z56" s="53"/>
      <c r="AA56" s="53"/>
      <c r="AB56" s="107" t="s">
        <v>752</v>
      </c>
      <c r="AC56" s="78"/>
    </row>
    <row r="57" spans="1:29" ht="43.25" customHeight="1" x14ac:dyDescent="0.2">
      <c r="A57" s="255"/>
      <c r="B57" s="257" t="s">
        <v>243</v>
      </c>
      <c r="C57" s="106" t="s">
        <v>247</v>
      </c>
      <c r="D57" s="53"/>
      <c r="E57" s="53"/>
      <c r="F57" s="53"/>
      <c r="G57" s="53"/>
      <c r="H57" s="107" t="s">
        <v>82</v>
      </c>
      <c r="I57" s="78"/>
      <c r="K57" s="255"/>
      <c r="L57" s="257"/>
      <c r="M57" s="106" t="s">
        <v>838</v>
      </c>
      <c r="N57" s="53"/>
      <c r="O57" s="53"/>
      <c r="P57" s="53"/>
      <c r="Q57" s="53"/>
      <c r="R57" s="107" t="s">
        <v>831</v>
      </c>
      <c r="S57" s="78"/>
      <c r="U57" s="255"/>
      <c r="V57" s="95"/>
      <c r="W57" s="106" t="s">
        <v>759</v>
      </c>
      <c r="X57" s="53"/>
      <c r="Y57" s="53"/>
      <c r="Z57" s="53"/>
      <c r="AA57" s="53"/>
      <c r="AB57" s="107" t="s">
        <v>752</v>
      </c>
      <c r="AC57" s="78"/>
    </row>
    <row r="58" spans="1:29" ht="57.5" customHeight="1" x14ac:dyDescent="0.2">
      <c r="A58" s="255"/>
      <c r="B58" s="257" t="s">
        <v>243</v>
      </c>
      <c r="C58" s="106" t="s">
        <v>248</v>
      </c>
      <c r="D58" s="53"/>
      <c r="E58" s="53"/>
      <c r="F58" s="53"/>
      <c r="G58" s="53"/>
      <c r="H58" s="107" t="s">
        <v>82</v>
      </c>
      <c r="I58" s="78"/>
      <c r="K58" s="255"/>
      <c r="L58" s="257"/>
      <c r="M58" s="106" t="s">
        <v>839</v>
      </c>
      <c r="N58" s="53"/>
      <c r="O58" s="53"/>
      <c r="P58" s="53"/>
      <c r="Q58" s="53"/>
      <c r="R58" s="107"/>
      <c r="S58" s="78"/>
      <c r="U58" s="255"/>
      <c r="V58" s="95"/>
      <c r="W58" s="106" t="s">
        <v>760</v>
      </c>
      <c r="X58" s="53"/>
      <c r="Y58" s="53"/>
      <c r="Z58" s="53"/>
      <c r="AA58" s="53"/>
      <c r="AB58" s="107"/>
      <c r="AC58" s="78"/>
    </row>
    <row r="59" spans="1:29" ht="43.25" customHeight="1" x14ac:dyDescent="0.2">
      <c r="A59" s="255"/>
      <c r="B59" s="258" t="s">
        <v>243</v>
      </c>
      <c r="C59" s="106" t="s">
        <v>249</v>
      </c>
      <c r="D59" s="53"/>
      <c r="E59" s="53"/>
      <c r="F59" s="53"/>
      <c r="G59" s="53"/>
      <c r="H59" s="53"/>
      <c r="I59" s="78"/>
      <c r="K59" s="255"/>
      <c r="L59" s="257"/>
      <c r="M59" s="106" t="s">
        <v>840</v>
      </c>
      <c r="N59" s="53"/>
      <c r="O59" s="53"/>
      <c r="P59" s="53"/>
      <c r="Q59" s="53"/>
      <c r="R59" s="107" t="s">
        <v>831</v>
      </c>
      <c r="S59" s="78"/>
      <c r="U59" s="255"/>
      <c r="V59" s="95"/>
      <c r="W59" s="106" t="s">
        <v>761</v>
      </c>
      <c r="X59" s="53"/>
      <c r="Y59" s="53"/>
      <c r="Z59" s="53"/>
      <c r="AA59" s="53"/>
      <c r="AB59" s="107" t="s">
        <v>752</v>
      </c>
      <c r="AC59" s="78"/>
    </row>
    <row r="60" spans="1:29" ht="43.25" customHeight="1" x14ac:dyDescent="0.2">
      <c r="A60" s="255"/>
      <c r="B60" s="256" t="s">
        <v>250</v>
      </c>
      <c r="C60" s="106"/>
      <c r="D60" s="53"/>
      <c r="E60" s="53"/>
      <c r="F60" s="53"/>
      <c r="G60" s="53"/>
      <c r="H60" s="107" t="s">
        <v>82</v>
      </c>
      <c r="I60" s="78"/>
      <c r="K60" s="255"/>
      <c r="L60" s="257"/>
      <c r="M60" s="106" t="s">
        <v>841</v>
      </c>
      <c r="N60" s="53"/>
      <c r="O60" s="53"/>
      <c r="P60" s="53"/>
      <c r="Q60" s="53"/>
      <c r="R60" s="107" t="s">
        <v>831</v>
      </c>
      <c r="S60" s="78"/>
      <c r="U60" s="255"/>
      <c r="V60" s="95"/>
      <c r="W60" s="106" t="s">
        <v>762</v>
      </c>
      <c r="X60" s="53"/>
      <c r="Y60" s="53"/>
      <c r="Z60" s="53"/>
      <c r="AA60" s="53"/>
      <c r="AB60" s="107" t="s">
        <v>752</v>
      </c>
      <c r="AC60" s="78"/>
    </row>
    <row r="61" spans="1:29" ht="57.5" customHeight="1" x14ac:dyDescent="0.2">
      <c r="A61" s="255"/>
      <c r="B61" s="257" t="s">
        <v>250</v>
      </c>
      <c r="C61" s="106" t="s">
        <v>251</v>
      </c>
      <c r="D61" s="53"/>
      <c r="E61" s="53"/>
      <c r="F61" s="53"/>
      <c r="G61" s="53"/>
      <c r="H61" s="107" t="s">
        <v>82</v>
      </c>
      <c r="I61" s="78"/>
      <c r="K61" s="255"/>
      <c r="L61" s="258"/>
      <c r="M61" s="106" t="s">
        <v>842</v>
      </c>
      <c r="N61" s="53"/>
      <c r="O61" s="53"/>
      <c r="P61" s="53"/>
      <c r="Q61" s="53"/>
      <c r="R61" s="107"/>
      <c r="S61" s="78"/>
      <c r="U61" s="255"/>
      <c r="V61" s="96"/>
      <c r="W61" s="106" t="s">
        <v>763</v>
      </c>
      <c r="X61" s="53"/>
      <c r="Y61" s="53"/>
      <c r="Z61" s="53"/>
      <c r="AA61" s="53"/>
      <c r="AB61" s="107"/>
      <c r="AC61" s="78"/>
    </row>
    <row r="62" spans="1:29" ht="45" customHeight="1" x14ac:dyDescent="0.2">
      <c r="A62" s="255"/>
      <c r="B62" s="258" t="s">
        <v>250</v>
      </c>
      <c r="C62" s="106" t="s">
        <v>252</v>
      </c>
      <c r="D62" s="53"/>
      <c r="E62" s="53"/>
      <c r="F62" s="53"/>
      <c r="G62" s="53"/>
      <c r="H62" s="107" t="s">
        <v>82</v>
      </c>
      <c r="I62" s="78"/>
      <c r="K62" s="255"/>
      <c r="L62" s="259" t="s">
        <v>848</v>
      </c>
      <c r="M62" s="106" t="s">
        <v>837</v>
      </c>
      <c r="N62" s="53"/>
      <c r="O62" s="53"/>
      <c r="P62" s="53"/>
      <c r="Q62" s="53"/>
      <c r="R62" s="107" t="s">
        <v>831</v>
      </c>
      <c r="S62" s="78"/>
      <c r="U62" s="255"/>
      <c r="V62" s="94" t="s">
        <v>769</v>
      </c>
      <c r="W62" s="106" t="s">
        <v>758</v>
      </c>
      <c r="X62" s="53"/>
      <c r="Y62" s="53"/>
      <c r="Z62" s="53"/>
      <c r="AA62" s="53"/>
      <c r="AB62" s="107" t="s">
        <v>752</v>
      </c>
      <c r="AC62" s="78"/>
    </row>
    <row r="63" spans="1:29" ht="43.25" customHeight="1" x14ac:dyDescent="0.2">
      <c r="A63" s="255"/>
      <c r="B63" s="256" t="s">
        <v>253</v>
      </c>
      <c r="C63" s="106"/>
      <c r="D63" s="53"/>
      <c r="E63" s="53"/>
      <c r="F63" s="53"/>
      <c r="G63" s="53"/>
      <c r="H63" s="107" t="s">
        <v>82</v>
      </c>
      <c r="I63" s="78"/>
      <c r="K63" s="255"/>
      <c r="L63" s="260"/>
      <c r="M63" s="106" t="s">
        <v>838</v>
      </c>
      <c r="N63" s="53"/>
      <c r="O63" s="53"/>
      <c r="P63" s="53"/>
      <c r="Q63" s="53"/>
      <c r="R63" s="107" t="s">
        <v>831</v>
      </c>
      <c r="S63" s="78"/>
      <c r="U63" s="255"/>
      <c r="V63" s="95"/>
      <c r="W63" s="106" t="s">
        <v>759</v>
      </c>
      <c r="X63" s="53"/>
      <c r="Y63" s="53"/>
      <c r="Z63" s="53"/>
      <c r="AA63" s="53"/>
      <c r="AB63" s="107" t="s">
        <v>752</v>
      </c>
      <c r="AC63" s="78"/>
    </row>
    <row r="64" spans="1:29" ht="57.5" customHeight="1" x14ac:dyDescent="0.2">
      <c r="A64" s="255"/>
      <c r="B64" s="257" t="s">
        <v>253</v>
      </c>
      <c r="C64" s="106" t="s">
        <v>251</v>
      </c>
      <c r="D64" s="53"/>
      <c r="E64" s="53"/>
      <c r="F64" s="53"/>
      <c r="G64" s="53"/>
      <c r="H64" s="107" t="s">
        <v>82</v>
      </c>
      <c r="I64" s="78"/>
      <c r="K64" s="255"/>
      <c r="L64" s="260"/>
      <c r="M64" s="106" t="s">
        <v>849</v>
      </c>
      <c r="N64" s="53"/>
      <c r="O64" s="53"/>
      <c r="P64" s="53"/>
      <c r="Q64" s="53"/>
      <c r="R64" s="107"/>
      <c r="S64" s="78"/>
      <c r="U64" s="255"/>
      <c r="V64" s="95"/>
      <c r="W64" s="106" t="s">
        <v>770</v>
      </c>
      <c r="X64" s="53"/>
      <c r="Y64" s="53"/>
      <c r="Z64" s="53"/>
      <c r="AA64" s="53"/>
      <c r="AB64" s="107"/>
      <c r="AC64" s="78"/>
    </row>
    <row r="65" spans="1:29" ht="43.25" customHeight="1" x14ac:dyDescent="0.2">
      <c r="A65" s="255"/>
      <c r="B65" s="258" t="s">
        <v>253</v>
      </c>
      <c r="C65" s="106" t="s">
        <v>252</v>
      </c>
      <c r="D65" s="53"/>
      <c r="E65" s="53"/>
      <c r="F65" s="53"/>
      <c r="G65" s="53"/>
      <c r="H65" s="107" t="s">
        <v>82</v>
      </c>
      <c r="I65" s="78"/>
      <c r="K65" s="255"/>
      <c r="L65" s="260"/>
      <c r="M65" s="106" t="s">
        <v>840</v>
      </c>
      <c r="N65" s="53"/>
      <c r="O65" s="53"/>
      <c r="P65" s="53"/>
      <c r="Q65" s="53"/>
      <c r="R65" s="107" t="s">
        <v>831</v>
      </c>
      <c r="S65" s="78"/>
      <c r="U65" s="255"/>
      <c r="V65" s="95"/>
      <c r="W65" s="106" t="s">
        <v>761</v>
      </c>
      <c r="X65" s="53"/>
      <c r="Y65" s="53"/>
      <c r="Z65" s="53"/>
      <c r="AA65" s="53"/>
      <c r="AB65" s="107" t="s">
        <v>752</v>
      </c>
      <c r="AC65" s="78"/>
    </row>
    <row r="66" spans="1:29" ht="43.25" customHeight="1" x14ac:dyDescent="0.2">
      <c r="A66" s="255"/>
      <c r="B66" s="256" t="s">
        <v>254</v>
      </c>
      <c r="C66" s="106"/>
      <c r="D66" s="53"/>
      <c r="E66" s="53"/>
      <c r="F66" s="53"/>
      <c r="G66" s="53"/>
      <c r="H66" s="107" t="s">
        <v>82</v>
      </c>
      <c r="I66" s="78"/>
      <c r="K66" s="255"/>
      <c r="L66" s="260"/>
      <c r="M66" s="106" t="s">
        <v>841</v>
      </c>
      <c r="N66" s="53"/>
      <c r="O66" s="53"/>
      <c r="P66" s="53"/>
      <c r="Q66" s="53"/>
      <c r="R66" s="107" t="s">
        <v>831</v>
      </c>
      <c r="S66" s="78"/>
      <c r="U66" s="255"/>
      <c r="V66" s="95"/>
      <c r="W66" s="106" t="s">
        <v>762</v>
      </c>
      <c r="X66" s="53"/>
      <c r="Y66" s="53"/>
      <c r="Z66" s="53"/>
      <c r="AA66" s="53"/>
      <c r="AB66" s="107" t="s">
        <v>752</v>
      </c>
      <c r="AC66" s="78"/>
    </row>
    <row r="67" spans="1:29" ht="57.5" customHeight="1" x14ac:dyDescent="0.2">
      <c r="A67" s="255"/>
      <c r="B67" s="257" t="s">
        <v>254</v>
      </c>
      <c r="C67" s="106" t="s">
        <v>244</v>
      </c>
      <c r="D67" s="53"/>
      <c r="E67" s="53"/>
      <c r="F67" s="53"/>
      <c r="G67" s="53"/>
      <c r="H67" s="107" t="s">
        <v>82</v>
      </c>
      <c r="I67" s="78"/>
      <c r="K67" s="255"/>
      <c r="L67" s="261"/>
      <c r="M67" s="106" t="s">
        <v>842</v>
      </c>
      <c r="N67" s="53"/>
      <c r="O67" s="53"/>
      <c r="P67" s="53"/>
      <c r="Q67" s="53"/>
      <c r="R67" s="107"/>
      <c r="S67" s="78"/>
      <c r="U67" s="255"/>
      <c r="V67" s="96"/>
      <c r="W67" s="106" t="s">
        <v>763</v>
      </c>
      <c r="X67" s="53"/>
      <c r="Y67" s="53"/>
      <c r="Z67" s="53"/>
      <c r="AA67" s="53"/>
      <c r="AB67" s="107"/>
      <c r="AC67" s="78"/>
    </row>
    <row r="68" spans="1:29" ht="45" customHeight="1" x14ac:dyDescent="0.2">
      <c r="A68" s="255"/>
      <c r="B68" s="257" t="s">
        <v>254</v>
      </c>
      <c r="C68" s="106" t="s">
        <v>245</v>
      </c>
      <c r="D68" s="53"/>
      <c r="E68" s="53"/>
      <c r="F68" s="53"/>
      <c r="G68" s="53"/>
      <c r="H68" s="107" t="s">
        <v>82</v>
      </c>
      <c r="I68" s="78"/>
      <c r="K68" s="255"/>
      <c r="L68" s="259" t="s">
        <v>850</v>
      </c>
      <c r="M68" s="106" t="s">
        <v>837</v>
      </c>
      <c r="N68" s="53"/>
      <c r="O68" s="53"/>
      <c r="P68" s="53"/>
      <c r="Q68" s="53"/>
      <c r="R68" s="107" t="s">
        <v>831</v>
      </c>
      <c r="S68" s="78"/>
      <c r="U68" s="255"/>
      <c r="V68" s="94" t="s">
        <v>771</v>
      </c>
      <c r="W68" s="106" t="s">
        <v>758</v>
      </c>
      <c r="X68" s="53"/>
      <c r="Y68" s="53"/>
      <c r="Z68" s="53"/>
      <c r="AA68" s="53"/>
      <c r="AB68" s="107" t="s">
        <v>752</v>
      </c>
      <c r="AC68" s="78"/>
    </row>
    <row r="69" spans="1:29" ht="43.25" customHeight="1" x14ac:dyDescent="0.2">
      <c r="A69" s="255"/>
      <c r="B69" s="257" t="s">
        <v>254</v>
      </c>
      <c r="C69" s="106" t="s">
        <v>246</v>
      </c>
      <c r="D69" s="53"/>
      <c r="E69" s="53"/>
      <c r="F69" s="53"/>
      <c r="G69" s="53"/>
      <c r="H69" s="107"/>
      <c r="I69" s="78"/>
      <c r="K69" s="255"/>
      <c r="L69" s="260"/>
      <c r="M69" s="106" t="s">
        <v>838</v>
      </c>
      <c r="N69" s="53"/>
      <c r="O69" s="53"/>
      <c r="P69" s="53"/>
      <c r="Q69" s="53"/>
      <c r="R69" s="107" t="s">
        <v>831</v>
      </c>
      <c r="S69" s="78"/>
      <c r="U69" s="255"/>
      <c r="V69" s="95"/>
      <c r="W69" s="106" t="s">
        <v>759</v>
      </c>
      <c r="X69" s="53"/>
      <c r="Y69" s="53"/>
      <c r="Z69" s="53"/>
      <c r="AA69" s="53"/>
      <c r="AB69" s="107" t="s">
        <v>752</v>
      </c>
      <c r="AC69" s="78"/>
    </row>
    <row r="70" spans="1:29" ht="57.5" customHeight="1" x14ac:dyDescent="0.2">
      <c r="A70" s="255"/>
      <c r="B70" s="257" t="s">
        <v>254</v>
      </c>
      <c r="C70" s="106" t="s">
        <v>247</v>
      </c>
      <c r="D70" s="53"/>
      <c r="E70" s="53"/>
      <c r="F70" s="53"/>
      <c r="G70" s="53"/>
      <c r="H70" s="107" t="s">
        <v>82</v>
      </c>
      <c r="I70" s="78"/>
      <c r="K70" s="255"/>
      <c r="L70" s="260"/>
      <c r="M70" s="106" t="s">
        <v>849</v>
      </c>
      <c r="N70" s="53"/>
      <c r="O70" s="53"/>
      <c r="P70" s="53"/>
      <c r="Q70" s="53"/>
      <c r="R70" s="107"/>
      <c r="S70" s="78"/>
      <c r="U70" s="255"/>
      <c r="V70" s="95"/>
      <c r="W70" s="106" t="s">
        <v>770</v>
      </c>
      <c r="X70" s="53"/>
      <c r="Y70" s="53"/>
      <c r="Z70" s="53"/>
      <c r="AA70" s="53"/>
      <c r="AB70" s="107"/>
      <c r="AC70" s="78"/>
    </row>
    <row r="71" spans="1:29" ht="43.25" customHeight="1" x14ac:dyDescent="0.2">
      <c r="A71" s="255"/>
      <c r="B71" s="257" t="s">
        <v>254</v>
      </c>
      <c r="C71" s="106" t="s">
        <v>248</v>
      </c>
      <c r="D71" s="53"/>
      <c r="E71" s="53"/>
      <c r="F71" s="53"/>
      <c r="G71" s="53"/>
      <c r="H71" s="107" t="s">
        <v>82</v>
      </c>
      <c r="I71" s="78"/>
      <c r="K71" s="255"/>
      <c r="L71" s="260"/>
      <c r="M71" s="106" t="s">
        <v>840</v>
      </c>
      <c r="N71" s="53"/>
      <c r="O71" s="53"/>
      <c r="P71" s="53"/>
      <c r="Q71" s="53"/>
      <c r="R71" s="107" t="s">
        <v>831</v>
      </c>
      <c r="S71" s="78"/>
      <c r="U71" s="255"/>
      <c r="V71" s="95"/>
      <c r="W71" s="106" t="s">
        <v>761</v>
      </c>
      <c r="X71" s="53"/>
      <c r="Y71" s="53"/>
      <c r="Z71" s="53"/>
      <c r="AA71" s="53"/>
      <c r="AB71" s="107" t="s">
        <v>752</v>
      </c>
      <c r="AC71" s="78"/>
    </row>
    <row r="72" spans="1:29" ht="43.25" customHeight="1" x14ac:dyDescent="0.2">
      <c r="A72" s="255"/>
      <c r="B72" s="258" t="s">
        <v>254</v>
      </c>
      <c r="C72" s="106" t="s">
        <v>249</v>
      </c>
      <c r="D72" s="53"/>
      <c r="E72" s="53"/>
      <c r="F72" s="53"/>
      <c r="G72" s="53"/>
      <c r="H72" s="107"/>
      <c r="I72" s="78"/>
      <c r="K72" s="255"/>
      <c r="L72" s="260"/>
      <c r="M72" s="106" t="s">
        <v>841</v>
      </c>
      <c r="N72" s="53"/>
      <c r="O72" s="53"/>
      <c r="P72" s="53"/>
      <c r="Q72" s="53"/>
      <c r="R72" s="107" t="s">
        <v>831</v>
      </c>
      <c r="S72" s="78"/>
      <c r="U72" s="255"/>
      <c r="V72" s="95"/>
      <c r="W72" s="106" t="s">
        <v>762</v>
      </c>
      <c r="X72" s="53"/>
      <c r="Y72" s="53"/>
      <c r="Z72" s="53"/>
      <c r="AA72" s="53"/>
      <c r="AB72" s="107" t="s">
        <v>752</v>
      </c>
      <c r="AC72" s="78"/>
    </row>
    <row r="73" spans="1:29" ht="57.5" customHeight="1" x14ac:dyDescent="0.2">
      <c r="A73" s="255"/>
      <c r="B73" s="259" t="s">
        <v>255</v>
      </c>
      <c r="C73" s="106"/>
      <c r="D73" s="53"/>
      <c r="E73" s="53"/>
      <c r="F73" s="53"/>
      <c r="G73" s="53"/>
      <c r="H73" s="107" t="s">
        <v>82</v>
      </c>
      <c r="I73" s="78"/>
      <c r="K73" s="255"/>
      <c r="L73" s="261"/>
      <c r="M73" s="106" t="s">
        <v>842</v>
      </c>
      <c r="N73" s="53"/>
      <c r="O73" s="53"/>
      <c r="P73" s="53"/>
      <c r="Q73" s="53"/>
      <c r="R73" s="107"/>
      <c r="S73" s="78"/>
      <c r="U73" s="255"/>
      <c r="V73" s="96"/>
      <c r="W73" s="106" t="s">
        <v>763</v>
      </c>
      <c r="X73" s="53"/>
      <c r="Y73" s="53"/>
      <c r="Z73" s="53"/>
      <c r="AA73" s="53"/>
      <c r="AB73" s="107"/>
      <c r="AC73" s="78"/>
    </row>
    <row r="74" spans="1:29" ht="30" customHeight="1" x14ac:dyDescent="0.2">
      <c r="A74" s="255"/>
      <c r="B74" s="260" t="s">
        <v>255</v>
      </c>
      <c r="C74" s="106" t="s">
        <v>244</v>
      </c>
      <c r="D74" s="53"/>
      <c r="E74" s="53"/>
      <c r="F74" s="53"/>
      <c r="G74" s="53"/>
      <c r="H74" s="107" t="s">
        <v>82</v>
      </c>
      <c r="I74" s="78"/>
      <c r="K74" s="255"/>
      <c r="L74" s="259" t="s">
        <v>851</v>
      </c>
      <c r="M74" s="106" t="s">
        <v>844</v>
      </c>
      <c r="N74" s="53"/>
      <c r="O74" s="53"/>
      <c r="P74" s="53"/>
      <c r="Q74" s="53"/>
      <c r="R74" s="107" t="s">
        <v>831</v>
      </c>
      <c r="S74" s="78"/>
      <c r="U74" s="255"/>
      <c r="V74" s="94" t="s">
        <v>772</v>
      </c>
      <c r="W74" s="106" t="s">
        <v>765</v>
      </c>
      <c r="X74" s="53"/>
      <c r="Y74" s="53"/>
      <c r="Z74" s="53"/>
      <c r="AA74" s="53"/>
      <c r="AB74" s="107" t="s">
        <v>752</v>
      </c>
      <c r="AC74" s="78"/>
    </row>
    <row r="75" spans="1:29" ht="28.75" customHeight="1" x14ac:dyDescent="0.2">
      <c r="A75" s="255"/>
      <c r="B75" s="260" t="s">
        <v>255</v>
      </c>
      <c r="C75" s="106" t="s">
        <v>245</v>
      </c>
      <c r="D75" s="53"/>
      <c r="E75" s="53"/>
      <c r="F75" s="53"/>
      <c r="G75" s="53"/>
      <c r="H75" s="107" t="s">
        <v>82</v>
      </c>
      <c r="I75" s="78"/>
      <c r="K75" s="255"/>
      <c r="L75" s="260"/>
      <c r="M75" s="106" t="s">
        <v>845</v>
      </c>
      <c r="N75" s="53"/>
      <c r="O75" s="53"/>
      <c r="P75" s="53"/>
      <c r="Q75" s="53"/>
      <c r="R75" s="107" t="s">
        <v>831</v>
      </c>
      <c r="S75" s="78"/>
      <c r="U75" s="255"/>
      <c r="V75" s="95"/>
      <c r="W75" s="106" t="s">
        <v>766</v>
      </c>
      <c r="X75" s="53"/>
      <c r="Y75" s="53"/>
      <c r="Z75" s="53"/>
      <c r="AA75" s="53"/>
      <c r="AB75" s="107" t="s">
        <v>752</v>
      </c>
      <c r="AC75" s="78"/>
    </row>
    <row r="76" spans="1:29" ht="30" customHeight="1" x14ac:dyDescent="0.2">
      <c r="A76" s="255"/>
      <c r="B76" s="260" t="s">
        <v>255</v>
      </c>
      <c r="C76" s="106" t="s">
        <v>246</v>
      </c>
      <c r="D76" s="53"/>
      <c r="E76" s="53"/>
      <c r="F76" s="53"/>
      <c r="G76" s="53"/>
      <c r="H76" s="107"/>
      <c r="I76" s="78"/>
      <c r="K76" s="255"/>
      <c r="L76" s="259" t="s">
        <v>852</v>
      </c>
      <c r="M76" s="106" t="s">
        <v>844</v>
      </c>
      <c r="N76" s="53"/>
      <c r="O76" s="53"/>
      <c r="P76" s="53"/>
      <c r="Q76" s="53"/>
      <c r="R76" s="107" t="s">
        <v>831</v>
      </c>
      <c r="S76" s="78"/>
      <c r="U76" s="255"/>
      <c r="V76" s="94" t="s">
        <v>773</v>
      </c>
      <c r="W76" s="106" t="s">
        <v>765</v>
      </c>
      <c r="X76" s="53"/>
      <c r="Y76" s="53"/>
      <c r="Z76" s="53"/>
      <c r="AA76" s="53"/>
      <c r="AB76" s="107" t="s">
        <v>752</v>
      </c>
      <c r="AC76" s="78"/>
    </row>
    <row r="77" spans="1:29" ht="28.75" customHeight="1" x14ac:dyDescent="0.2">
      <c r="A77" s="255"/>
      <c r="B77" s="260" t="s">
        <v>255</v>
      </c>
      <c r="C77" s="106" t="s">
        <v>247</v>
      </c>
      <c r="D77" s="53"/>
      <c r="E77" s="53"/>
      <c r="F77" s="53"/>
      <c r="G77" s="53"/>
      <c r="H77" s="107" t="s">
        <v>82</v>
      </c>
      <c r="I77" s="78"/>
      <c r="K77" s="255"/>
      <c r="L77" s="261"/>
      <c r="M77" s="106" t="s">
        <v>845</v>
      </c>
      <c r="N77" s="53"/>
      <c r="O77" s="53"/>
      <c r="P77" s="53"/>
      <c r="Q77" s="53"/>
      <c r="R77" s="107" t="s">
        <v>831</v>
      </c>
      <c r="S77" s="78"/>
      <c r="U77" s="255"/>
      <c r="V77" s="96"/>
      <c r="W77" s="106" t="s">
        <v>766</v>
      </c>
      <c r="X77" s="53"/>
      <c r="Y77" s="53"/>
      <c r="Z77" s="53"/>
      <c r="AA77" s="53"/>
      <c r="AB77" s="107" t="s">
        <v>752</v>
      </c>
      <c r="AC77" s="78"/>
    </row>
    <row r="78" spans="1:29" ht="45" customHeight="1" x14ac:dyDescent="0.2">
      <c r="A78" s="255"/>
      <c r="B78" s="260" t="s">
        <v>255</v>
      </c>
      <c r="C78" s="106" t="s">
        <v>248</v>
      </c>
      <c r="D78" s="53"/>
      <c r="E78" s="53"/>
      <c r="F78" s="53"/>
      <c r="G78" s="53"/>
      <c r="H78" s="107" t="s">
        <v>82</v>
      </c>
      <c r="I78" s="78"/>
      <c r="K78" s="255"/>
      <c r="L78" s="262" t="s">
        <v>853</v>
      </c>
      <c r="M78" s="106" t="s">
        <v>837</v>
      </c>
      <c r="N78" s="53"/>
      <c r="O78" s="53"/>
      <c r="P78" s="53"/>
      <c r="Q78" s="53"/>
      <c r="R78" s="107" t="s">
        <v>831</v>
      </c>
      <c r="S78" s="78"/>
      <c r="U78" s="255"/>
      <c r="V78" s="75" t="s">
        <v>774</v>
      </c>
      <c r="W78" s="106" t="s">
        <v>758</v>
      </c>
      <c r="X78" s="53"/>
      <c r="Y78" s="53"/>
      <c r="Z78" s="53"/>
      <c r="AA78" s="53"/>
      <c r="AB78" s="107" t="s">
        <v>752</v>
      </c>
      <c r="AC78" s="78"/>
    </row>
    <row r="79" spans="1:29" ht="43.25" customHeight="1" x14ac:dyDescent="0.2">
      <c r="A79" s="255"/>
      <c r="B79" s="261" t="s">
        <v>255</v>
      </c>
      <c r="C79" s="106" t="s">
        <v>249</v>
      </c>
      <c r="D79" s="53"/>
      <c r="E79" s="53"/>
      <c r="F79" s="53"/>
      <c r="G79" s="53"/>
      <c r="H79" s="107"/>
      <c r="I79" s="78"/>
      <c r="K79" s="255"/>
      <c r="L79" s="262"/>
      <c r="M79" s="106" t="s">
        <v>838</v>
      </c>
      <c r="N79" s="53"/>
      <c r="O79" s="53"/>
      <c r="P79" s="53"/>
      <c r="Q79" s="53"/>
      <c r="R79" s="107" t="s">
        <v>831</v>
      </c>
      <c r="S79" s="78"/>
      <c r="U79" s="255"/>
      <c r="V79" s="75"/>
      <c r="W79" s="106" t="s">
        <v>759</v>
      </c>
      <c r="X79" s="53"/>
      <c r="Y79" s="53"/>
      <c r="Z79" s="53"/>
      <c r="AA79" s="53"/>
      <c r="AB79" s="107" t="s">
        <v>752</v>
      </c>
      <c r="AC79" s="78"/>
    </row>
    <row r="80" spans="1:29" ht="57.5" customHeight="1" x14ac:dyDescent="0.2">
      <c r="A80" s="255"/>
      <c r="B80" s="259" t="s">
        <v>256</v>
      </c>
      <c r="C80" s="106"/>
      <c r="D80" s="53"/>
      <c r="E80" s="53"/>
      <c r="F80" s="53"/>
      <c r="G80" s="53"/>
      <c r="H80" s="107" t="s">
        <v>82</v>
      </c>
      <c r="I80" s="78"/>
      <c r="K80" s="255"/>
      <c r="L80" s="262"/>
      <c r="M80" s="106" t="s">
        <v>849</v>
      </c>
      <c r="N80" s="53"/>
      <c r="O80" s="53"/>
      <c r="P80" s="53"/>
      <c r="Q80" s="53"/>
      <c r="R80" s="107"/>
      <c r="S80" s="78"/>
      <c r="U80" s="255"/>
      <c r="V80" s="75"/>
      <c r="W80" s="106" t="s">
        <v>770</v>
      </c>
      <c r="X80" s="53"/>
      <c r="Y80" s="53"/>
      <c r="Z80" s="53"/>
      <c r="AA80" s="53"/>
      <c r="AB80" s="107"/>
      <c r="AC80" s="78"/>
    </row>
    <row r="81" spans="1:29" ht="43.25" customHeight="1" x14ac:dyDescent="0.2">
      <c r="A81" s="255"/>
      <c r="B81" s="260" t="s">
        <v>256</v>
      </c>
      <c r="C81" s="106" t="s">
        <v>244</v>
      </c>
      <c r="D81" s="53"/>
      <c r="E81" s="53"/>
      <c r="F81" s="53"/>
      <c r="G81" s="53"/>
      <c r="H81" s="107" t="s">
        <v>82</v>
      </c>
      <c r="I81" s="78"/>
      <c r="K81" s="255"/>
      <c r="L81" s="262"/>
      <c r="M81" s="106" t="s">
        <v>840</v>
      </c>
      <c r="N81" s="53"/>
      <c r="O81" s="53"/>
      <c r="P81" s="53"/>
      <c r="Q81" s="53"/>
      <c r="R81" s="107" t="s">
        <v>831</v>
      </c>
      <c r="S81" s="78"/>
      <c r="U81" s="255"/>
      <c r="V81" s="75"/>
      <c r="W81" s="106" t="s">
        <v>761</v>
      </c>
      <c r="X81" s="53"/>
      <c r="Y81" s="53"/>
      <c r="Z81" s="53"/>
      <c r="AA81" s="53"/>
      <c r="AB81" s="107" t="s">
        <v>752</v>
      </c>
      <c r="AC81" s="78"/>
    </row>
    <row r="82" spans="1:29" ht="43.25" customHeight="1" x14ac:dyDescent="0.2">
      <c r="A82" s="255"/>
      <c r="B82" s="260" t="s">
        <v>256</v>
      </c>
      <c r="C82" s="106" t="s">
        <v>245</v>
      </c>
      <c r="D82" s="53"/>
      <c r="E82" s="53"/>
      <c r="F82" s="53"/>
      <c r="G82" s="53"/>
      <c r="H82" s="107" t="s">
        <v>82</v>
      </c>
      <c r="I82" s="78"/>
      <c r="K82" s="255"/>
      <c r="L82" s="262"/>
      <c r="M82" s="106" t="s">
        <v>841</v>
      </c>
      <c r="N82" s="53"/>
      <c r="O82" s="53"/>
      <c r="P82" s="53"/>
      <c r="Q82" s="53"/>
      <c r="R82" s="107" t="s">
        <v>831</v>
      </c>
      <c r="S82" s="78"/>
      <c r="U82" s="255"/>
      <c r="V82" s="75"/>
      <c r="W82" s="106" t="s">
        <v>762</v>
      </c>
      <c r="X82" s="53"/>
      <c r="Y82" s="53"/>
      <c r="Z82" s="53"/>
      <c r="AA82" s="53"/>
      <c r="AB82" s="107" t="s">
        <v>752</v>
      </c>
      <c r="AC82" s="78"/>
    </row>
    <row r="83" spans="1:29" ht="57.5" customHeight="1" x14ac:dyDescent="0.2">
      <c r="A83" s="255"/>
      <c r="B83" s="260" t="s">
        <v>256</v>
      </c>
      <c r="C83" s="106" t="s">
        <v>246</v>
      </c>
      <c r="D83" s="53"/>
      <c r="E83" s="53"/>
      <c r="F83" s="53"/>
      <c r="G83" s="53"/>
      <c r="H83" s="107"/>
      <c r="I83" s="78"/>
      <c r="K83" s="255"/>
      <c r="L83" s="262"/>
      <c r="M83" s="106" t="s">
        <v>842</v>
      </c>
      <c r="N83" s="53"/>
      <c r="O83" s="53"/>
      <c r="P83" s="53"/>
      <c r="Q83" s="53"/>
      <c r="R83" s="107"/>
      <c r="S83" s="78"/>
      <c r="U83" s="255"/>
      <c r="V83" s="75"/>
      <c r="W83" s="106" t="s">
        <v>763</v>
      </c>
      <c r="X83" s="53"/>
      <c r="Y83" s="53"/>
      <c r="Z83" s="53"/>
      <c r="AA83" s="53"/>
      <c r="AB83" s="107"/>
      <c r="AC83" s="78"/>
    </row>
    <row r="84" spans="1:29" ht="30" customHeight="1" x14ac:dyDescent="0.2">
      <c r="A84" s="255"/>
      <c r="B84" s="260" t="s">
        <v>256</v>
      </c>
      <c r="C84" s="106" t="s">
        <v>247</v>
      </c>
      <c r="D84" s="53"/>
      <c r="E84" s="53"/>
      <c r="F84" s="53"/>
      <c r="G84" s="53"/>
      <c r="H84" s="107" t="s">
        <v>82</v>
      </c>
      <c r="I84" s="78"/>
      <c r="K84" s="255"/>
      <c r="L84" s="262" t="s">
        <v>854</v>
      </c>
      <c r="M84" s="106" t="s">
        <v>844</v>
      </c>
      <c r="N84" s="53"/>
      <c r="O84" s="53"/>
      <c r="P84" s="53"/>
      <c r="Q84" s="53"/>
      <c r="R84" s="107" t="s">
        <v>831</v>
      </c>
      <c r="S84" s="78"/>
      <c r="U84" s="255"/>
      <c r="V84" s="75" t="s">
        <v>775</v>
      </c>
      <c r="W84" s="106" t="s">
        <v>765</v>
      </c>
      <c r="X84" s="53"/>
      <c r="Y84" s="53"/>
      <c r="Z84" s="53"/>
      <c r="AA84" s="53"/>
      <c r="AB84" s="107" t="s">
        <v>752</v>
      </c>
      <c r="AC84" s="78"/>
    </row>
    <row r="85" spans="1:29" ht="28.75" customHeight="1" x14ac:dyDescent="0.2">
      <c r="A85" s="255"/>
      <c r="B85" s="260" t="s">
        <v>256</v>
      </c>
      <c r="C85" s="106" t="s">
        <v>248</v>
      </c>
      <c r="D85" s="53"/>
      <c r="E85" s="53"/>
      <c r="F85" s="53"/>
      <c r="G85" s="53"/>
      <c r="H85" s="107" t="s">
        <v>82</v>
      </c>
      <c r="I85" s="78"/>
      <c r="K85" s="254"/>
      <c r="L85" s="262"/>
      <c r="M85" s="106" t="s">
        <v>845</v>
      </c>
      <c r="N85" s="53"/>
      <c r="O85" s="53"/>
      <c r="P85" s="53"/>
      <c r="Q85" s="53"/>
      <c r="R85" s="107" t="s">
        <v>831</v>
      </c>
      <c r="S85" s="78"/>
      <c r="U85" s="254"/>
      <c r="V85" s="75"/>
      <c r="W85" s="106" t="s">
        <v>766</v>
      </c>
      <c r="X85" s="53"/>
      <c r="Y85" s="53"/>
      <c r="Z85" s="53"/>
      <c r="AA85" s="53"/>
      <c r="AB85" s="107" t="s">
        <v>752</v>
      </c>
      <c r="AC85" s="78"/>
    </row>
    <row r="86" spans="1:29" ht="115.25" customHeight="1" x14ac:dyDescent="0.2">
      <c r="A86" s="255"/>
      <c r="B86" s="261" t="s">
        <v>256</v>
      </c>
      <c r="C86" s="106" t="s">
        <v>249</v>
      </c>
      <c r="D86" s="53"/>
      <c r="E86" s="53"/>
      <c r="F86" s="53"/>
      <c r="G86" s="53"/>
      <c r="H86" s="107"/>
      <c r="I86" s="78"/>
      <c r="K86" s="250" t="s">
        <v>855</v>
      </c>
      <c r="L86" s="109" t="s">
        <v>856</v>
      </c>
      <c r="M86" s="106" t="s">
        <v>825</v>
      </c>
      <c r="N86" s="53"/>
      <c r="O86" s="53"/>
      <c r="P86" s="53"/>
      <c r="Q86" s="53"/>
      <c r="R86" s="107" t="s">
        <v>831</v>
      </c>
      <c r="S86" s="78"/>
      <c r="U86" s="250" t="s">
        <v>776</v>
      </c>
      <c r="V86" s="109" t="s">
        <v>777</v>
      </c>
      <c r="W86" s="106" t="s">
        <v>746</v>
      </c>
      <c r="X86" s="53"/>
      <c r="Y86" s="53"/>
      <c r="Z86" s="53"/>
      <c r="AA86" s="53"/>
      <c r="AB86" s="107" t="s">
        <v>752</v>
      </c>
      <c r="AC86" s="78"/>
    </row>
    <row r="87" spans="1:29" ht="187.25" customHeight="1" x14ac:dyDescent="0.2">
      <c r="A87" s="255"/>
      <c r="B87" s="259" t="s">
        <v>257</v>
      </c>
      <c r="C87" s="106"/>
      <c r="D87" s="53"/>
      <c r="E87" s="53"/>
      <c r="F87" s="53"/>
      <c r="G87" s="53"/>
      <c r="H87" s="107" t="s">
        <v>82</v>
      </c>
      <c r="I87" s="78"/>
      <c r="K87" s="251"/>
      <c r="L87" s="109" t="s">
        <v>857</v>
      </c>
      <c r="M87" s="106" t="s">
        <v>825</v>
      </c>
      <c r="N87" s="53"/>
      <c r="O87" s="53"/>
      <c r="P87" s="53"/>
      <c r="Q87" s="53"/>
      <c r="R87" s="107"/>
      <c r="S87" s="78"/>
      <c r="U87" s="251"/>
      <c r="V87" s="109" t="s">
        <v>778</v>
      </c>
      <c r="W87" s="106" t="s">
        <v>746</v>
      </c>
      <c r="X87" s="53"/>
      <c r="Y87" s="53"/>
      <c r="Z87" s="53"/>
      <c r="AA87" s="53"/>
      <c r="AB87" s="107"/>
      <c r="AC87" s="78"/>
    </row>
    <row r="88" spans="1:29" ht="201.5" customHeight="1" x14ac:dyDescent="0.2">
      <c r="A88" s="255"/>
      <c r="B88" s="260" t="s">
        <v>257</v>
      </c>
      <c r="C88" s="106" t="s">
        <v>251</v>
      </c>
      <c r="D88" s="53"/>
      <c r="E88" s="53"/>
      <c r="F88" s="53"/>
      <c r="G88" s="53"/>
      <c r="H88" s="107" t="s">
        <v>82</v>
      </c>
      <c r="I88" s="78"/>
      <c r="K88" s="251"/>
      <c r="L88" s="109" t="s">
        <v>858</v>
      </c>
      <c r="M88" s="106" t="s">
        <v>825</v>
      </c>
      <c r="N88" s="53"/>
      <c r="O88" s="53"/>
      <c r="P88" s="53"/>
      <c r="Q88" s="53"/>
      <c r="R88" s="107" t="s">
        <v>831</v>
      </c>
      <c r="S88" s="78"/>
      <c r="U88" s="251"/>
      <c r="V88" s="109" t="s">
        <v>779</v>
      </c>
      <c r="W88" s="106" t="s">
        <v>746</v>
      </c>
      <c r="X88" s="53"/>
      <c r="Y88" s="53"/>
      <c r="Z88" s="53"/>
      <c r="AA88" s="53"/>
      <c r="AB88" s="107" t="s">
        <v>752</v>
      </c>
      <c r="AC88" s="78"/>
    </row>
    <row r="89" spans="1:29" ht="216" customHeight="1" x14ac:dyDescent="0.2">
      <c r="A89" s="255"/>
      <c r="B89" s="260" t="s">
        <v>257</v>
      </c>
      <c r="C89" s="106" t="s">
        <v>252</v>
      </c>
      <c r="D89" s="53"/>
      <c r="E89" s="53"/>
      <c r="F89" s="53"/>
      <c r="G89" s="53"/>
      <c r="H89" s="107" t="s">
        <v>82</v>
      </c>
      <c r="I89" s="78"/>
      <c r="K89" s="251"/>
      <c r="L89" s="109" t="s">
        <v>859</v>
      </c>
      <c r="M89" s="106" t="s">
        <v>825</v>
      </c>
      <c r="N89" s="53"/>
      <c r="O89" s="53"/>
      <c r="P89" s="53"/>
      <c r="Q89" s="53"/>
      <c r="R89" s="107" t="s">
        <v>831</v>
      </c>
      <c r="S89" s="78"/>
      <c r="U89" s="251"/>
      <c r="V89" s="109" t="s">
        <v>780</v>
      </c>
      <c r="W89" s="106" t="s">
        <v>746</v>
      </c>
      <c r="X89" s="53"/>
      <c r="Y89" s="53"/>
      <c r="Z89" s="53"/>
      <c r="AA89" s="53"/>
      <c r="AB89" s="107" t="s">
        <v>752</v>
      </c>
      <c r="AC89" s="78"/>
    </row>
    <row r="90" spans="1:29" ht="158.5" customHeight="1" x14ac:dyDescent="0.2">
      <c r="A90" s="255"/>
      <c r="B90" s="259" t="s">
        <v>258</v>
      </c>
      <c r="C90" s="106"/>
      <c r="D90" s="53"/>
      <c r="E90" s="53"/>
      <c r="F90" s="53"/>
      <c r="G90" s="53"/>
      <c r="H90" s="107" t="s">
        <v>82</v>
      </c>
      <c r="I90" s="78"/>
      <c r="K90" s="251"/>
      <c r="L90" s="109" t="s">
        <v>860</v>
      </c>
      <c r="M90" s="106" t="s">
        <v>825</v>
      </c>
      <c r="N90" s="53"/>
      <c r="O90" s="53"/>
      <c r="P90" s="53"/>
      <c r="Q90" s="53"/>
      <c r="R90" s="107" t="s">
        <v>831</v>
      </c>
      <c r="S90" s="78"/>
      <c r="U90" s="251"/>
      <c r="V90" s="109" t="s">
        <v>781</v>
      </c>
      <c r="W90" s="106" t="s">
        <v>746</v>
      </c>
      <c r="X90" s="53"/>
      <c r="Y90" s="53"/>
      <c r="Z90" s="53"/>
      <c r="AA90" s="53"/>
      <c r="AB90" s="107" t="s">
        <v>752</v>
      </c>
      <c r="AC90" s="78"/>
    </row>
    <row r="91" spans="1:29" ht="144" customHeight="1" x14ac:dyDescent="0.2">
      <c r="A91" s="255"/>
      <c r="B91" s="260" t="s">
        <v>258</v>
      </c>
      <c r="C91" s="106" t="s">
        <v>251</v>
      </c>
      <c r="D91" s="53"/>
      <c r="E91" s="53"/>
      <c r="F91" s="53"/>
      <c r="G91" s="53"/>
      <c r="H91" s="107" t="s">
        <v>82</v>
      </c>
      <c r="I91" s="78"/>
      <c r="K91" s="251"/>
      <c r="L91" s="118" t="s">
        <v>861</v>
      </c>
      <c r="M91" s="106" t="s">
        <v>825</v>
      </c>
      <c r="N91" s="53"/>
      <c r="O91" s="53"/>
      <c r="P91" s="53"/>
      <c r="Q91" s="53"/>
      <c r="R91" s="107" t="s">
        <v>862</v>
      </c>
      <c r="S91" s="78"/>
      <c r="U91" s="251"/>
      <c r="V91" s="118" t="s">
        <v>782</v>
      </c>
      <c r="W91" s="106" t="s">
        <v>746</v>
      </c>
      <c r="X91" s="53"/>
      <c r="Y91" s="53"/>
      <c r="Z91" s="53"/>
      <c r="AA91" s="53"/>
      <c r="AB91" s="107" t="s">
        <v>783</v>
      </c>
      <c r="AC91" s="78"/>
    </row>
    <row r="92" spans="1:29" ht="129.5" customHeight="1" x14ac:dyDescent="0.2">
      <c r="A92" s="255"/>
      <c r="B92" s="261" t="s">
        <v>258</v>
      </c>
      <c r="C92" s="106" t="s">
        <v>252</v>
      </c>
      <c r="D92" s="53"/>
      <c r="E92" s="53"/>
      <c r="F92" s="53"/>
      <c r="G92" s="53"/>
      <c r="H92" s="107" t="s">
        <v>82</v>
      </c>
      <c r="I92" s="78"/>
      <c r="K92" s="251"/>
      <c r="L92" s="109" t="s">
        <v>863</v>
      </c>
      <c r="M92" s="106" t="s">
        <v>825</v>
      </c>
      <c r="N92" s="53"/>
      <c r="O92" s="53"/>
      <c r="P92" s="53"/>
      <c r="Q92" s="53"/>
      <c r="R92" s="107" t="s">
        <v>862</v>
      </c>
      <c r="S92" s="78"/>
      <c r="U92" s="251"/>
      <c r="V92" s="109" t="s">
        <v>784</v>
      </c>
      <c r="W92" s="106" t="s">
        <v>746</v>
      </c>
      <c r="X92" s="53"/>
      <c r="Y92" s="53"/>
      <c r="Z92" s="53"/>
      <c r="AA92" s="53"/>
      <c r="AB92" s="107" t="s">
        <v>783</v>
      </c>
      <c r="AC92" s="78"/>
    </row>
    <row r="93" spans="1:29" ht="172.75" customHeight="1" x14ac:dyDescent="0.2">
      <c r="A93" s="255"/>
      <c r="B93" s="262" t="s">
        <v>259</v>
      </c>
      <c r="C93" s="106"/>
      <c r="D93" s="53"/>
      <c r="E93" s="53"/>
      <c r="F93" s="53"/>
      <c r="G93" s="53"/>
      <c r="H93" s="107" t="s">
        <v>82</v>
      </c>
      <c r="I93" s="78"/>
      <c r="K93" s="251"/>
      <c r="L93" s="109" t="s">
        <v>864</v>
      </c>
      <c r="M93" s="106" t="s">
        <v>825</v>
      </c>
      <c r="N93" s="53"/>
      <c r="O93" s="53"/>
      <c r="P93" s="53"/>
      <c r="Q93" s="53"/>
      <c r="R93" s="107" t="s">
        <v>862</v>
      </c>
      <c r="S93" s="78"/>
      <c r="U93" s="251"/>
      <c r="V93" s="109" t="s">
        <v>785</v>
      </c>
      <c r="W93" s="106" t="s">
        <v>746</v>
      </c>
      <c r="X93" s="53"/>
      <c r="Y93" s="53"/>
      <c r="Z93" s="53"/>
      <c r="AA93" s="53"/>
      <c r="AB93" s="107" t="s">
        <v>783</v>
      </c>
      <c r="AC93" s="78"/>
    </row>
    <row r="94" spans="1:29" ht="16" x14ac:dyDescent="0.2">
      <c r="A94" s="255"/>
      <c r="B94" s="262" t="s">
        <v>259</v>
      </c>
      <c r="C94" s="106" t="s">
        <v>244</v>
      </c>
      <c r="D94" s="53"/>
      <c r="E94" s="53"/>
      <c r="F94" s="53"/>
      <c r="G94" s="53"/>
      <c r="H94" s="107" t="s">
        <v>82</v>
      </c>
      <c r="I94" s="78"/>
      <c r="K94" s="251"/>
      <c r="L94" s="102" t="s">
        <v>865</v>
      </c>
      <c r="M94" s="106" t="s">
        <v>825</v>
      </c>
      <c r="N94" s="53"/>
      <c r="O94" s="53"/>
      <c r="P94" s="53"/>
      <c r="Q94" s="53"/>
      <c r="R94" s="107" t="s">
        <v>862</v>
      </c>
      <c r="S94" s="78"/>
      <c r="U94" s="251"/>
      <c r="V94" s="102" t="s">
        <v>786</v>
      </c>
      <c r="W94" s="106" t="s">
        <v>746</v>
      </c>
      <c r="X94" s="53"/>
      <c r="Y94" s="53"/>
      <c r="Z94" s="53"/>
      <c r="AA94" s="53"/>
      <c r="AB94" s="107" t="s">
        <v>783</v>
      </c>
      <c r="AC94" s="78"/>
    </row>
    <row r="95" spans="1:29" ht="16" x14ac:dyDescent="0.2">
      <c r="A95" s="255"/>
      <c r="B95" s="262" t="s">
        <v>259</v>
      </c>
      <c r="C95" s="106" t="s">
        <v>245</v>
      </c>
      <c r="D95" s="53"/>
      <c r="E95" s="53"/>
      <c r="F95" s="53"/>
      <c r="G95" s="53"/>
      <c r="H95" s="107" t="s">
        <v>82</v>
      </c>
      <c r="I95" s="78"/>
      <c r="K95" s="251"/>
      <c r="L95" s="102" t="s">
        <v>866</v>
      </c>
      <c r="M95" s="106" t="s">
        <v>825</v>
      </c>
      <c r="N95" s="53"/>
      <c r="O95" s="53"/>
      <c r="P95" s="53"/>
      <c r="Q95" s="53"/>
      <c r="R95" s="107" t="s">
        <v>862</v>
      </c>
      <c r="S95" s="78"/>
      <c r="U95" s="251"/>
      <c r="V95" s="102" t="s">
        <v>787</v>
      </c>
      <c r="W95" s="106" t="s">
        <v>746</v>
      </c>
      <c r="X95" s="53"/>
      <c r="Y95" s="53"/>
      <c r="Z95" s="53"/>
      <c r="AA95" s="53"/>
      <c r="AB95" s="107" t="s">
        <v>783</v>
      </c>
      <c r="AC95" s="78"/>
    </row>
    <row r="96" spans="1:29" ht="16" x14ac:dyDescent="0.2">
      <c r="A96" s="255"/>
      <c r="B96" s="262" t="s">
        <v>259</v>
      </c>
      <c r="C96" s="106" t="s">
        <v>246</v>
      </c>
      <c r="D96" s="53"/>
      <c r="E96" s="53"/>
      <c r="F96" s="53"/>
      <c r="G96" s="53"/>
      <c r="H96" s="107"/>
      <c r="I96" s="78"/>
      <c r="K96" s="252"/>
      <c r="L96" s="102" t="s">
        <v>867</v>
      </c>
      <c r="M96" s="106" t="s">
        <v>825</v>
      </c>
      <c r="N96" s="53"/>
      <c r="O96" s="53"/>
      <c r="P96" s="53"/>
      <c r="Q96" s="53"/>
      <c r="R96" s="107" t="s">
        <v>862</v>
      </c>
      <c r="S96" s="78"/>
      <c r="U96" s="252"/>
      <c r="V96" s="102" t="s">
        <v>788</v>
      </c>
      <c r="W96" s="106" t="s">
        <v>746</v>
      </c>
      <c r="X96" s="53"/>
      <c r="Y96" s="53"/>
      <c r="Z96" s="53"/>
      <c r="AA96" s="53"/>
      <c r="AB96" s="107" t="s">
        <v>783</v>
      </c>
      <c r="AC96" s="78"/>
    </row>
    <row r="97" spans="1:29" ht="100.75" customHeight="1" x14ac:dyDescent="0.2">
      <c r="A97" s="255"/>
      <c r="B97" s="262" t="s">
        <v>259</v>
      </c>
      <c r="C97" s="106" t="s">
        <v>247</v>
      </c>
      <c r="D97" s="53"/>
      <c r="E97" s="53"/>
      <c r="F97" s="53"/>
      <c r="G97" s="53"/>
      <c r="H97" s="107" t="s">
        <v>82</v>
      </c>
      <c r="I97" s="78"/>
      <c r="K97" s="250" t="s">
        <v>868</v>
      </c>
      <c r="L97" s="118" t="s">
        <v>869</v>
      </c>
      <c r="M97" s="106" t="s">
        <v>825</v>
      </c>
      <c r="N97" s="53"/>
      <c r="O97" s="53"/>
      <c r="P97" s="53"/>
      <c r="Q97" s="53"/>
      <c r="R97" s="108" t="s">
        <v>870</v>
      </c>
      <c r="S97" s="78"/>
      <c r="U97" s="250" t="s">
        <v>789</v>
      </c>
      <c r="V97" s="118" t="s">
        <v>790</v>
      </c>
      <c r="W97" s="106" t="s">
        <v>746</v>
      </c>
      <c r="X97" s="53"/>
      <c r="Y97" s="53"/>
      <c r="Z97" s="53"/>
      <c r="AA97" s="53"/>
      <c r="AB97" s="108" t="s">
        <v>791</v>
      </c>
      <c r="AC97" s="78"/>
    </row>
    <row r="98" spans="1:29" ht="100.75" customHeight="1" x14ac:dyDescent="0.2">
      <c r="A98" s="255"/>
      <c r="B98" s="262" t="s">
        <v>259</v>
      </c>
      <c r="C98" s="106" t="s">
        <v>248</v>
      </c>
      <c r="D98" s="53"/>
      <c r="E98" s="53"/>
      <c r="F98" s="53"/>
      <c r="G98" s="53"/>
      <c r="H98" s="107" t="s">
        <v>82</v>
      </c>
      <c r="I98" s="78"/>
      <c r="K98" s="251"/>
      <c r="L98" s="118" t="s">
        <v>871</v>
      </c>
      <c r="M98" s="106" t="s">
        <v>825</v>
      </c>
      <c r="N98" s="53"/>
      <c r="O98" s="53"/>
      <c r="P98" s="53"/>
      <c r="Q98" s="53"/>
      <c r="R98" s="107" t="s">
        <v>808</v>
      </c>
      <c r="S98" s="78"/>
      <c r="U98" s="251"/>
      <c r="V98" s="118" t="s">
        <v>792</v>
      </c>
      <c r="W98" s="106" t="s">
        <v>746</v>
      </c>
      <c r="X98" s="53"/>
      <c r="Y98" s="53"/>
      <c r="Z98" s="53"/>
      <c r="AA98" s="53"/>
      <c r="AB98" s="107" t="s">
        <v>728</v>
      </c>
      <c r="AC98" s="78"/>
    </row>
    <row r="99" spans="1:29" ht="60" customHeight="1" x14ac:dyDescent="0.2">
      <c r="A99" s="255"/>
      <c r="B99" s="262" t="s">
        <v>259</v>
      </c>
      <c r="C99" s="106" t="s">
        <v>249</v>
      </c>
      <c r="D99" s="53"/>
      <c r="E99" s="53"/>
      <c r="F99" s="53"/>
      <c r="G99" s="53"/>
      <c r="H99" s="107"/>
      <c r="I99" s="78"/>
      <c r="K99" s="251"/>
      <c r="L99" s="263" t="s">
        <v>872</v>
      </c>
      <c r="M99" s="106" t="s">
        <v>812</v>
      </c>
      <c r="N99" s="53"/>
      <c r="O99" s="53"/>
      <c r="P99" s="53"/>
      <c r="Q99" s="53"/>
      <c r="R99" s="108" t="s">
        <v>870</v>
      </c>
      <c r="S99" s="78"/>
      <c r="U99" s="251"/>
      <c r="V99" s="105" t="s">
        <v>793</v>
      </c>
      <c r="W99" s="106" t="s">
        <v>732</v>
      </c>
      <c r="X99" s="53"/>
      <c r="Y99" s="53"/>
      <c r="Z99" s="53"/>
      <c r="AA99" s="53"/>
      <c r="AB99" s="108" t="s">
        <v>791</v>
      </c>
      <c r="AC99" s="78"/>
    </row>
    <row r="100" spans="1:29" ht="57.5" customHeight="1" x14ac:dyDescent="0.2">
      <c r="A100" s="255"/>
      <c r="B100" s="259" t="s">
        <v>260</v>
      </c>
      <c r="C100" s="106"/>
      <c r="D100" s="53"/>
      <c r="E100" s="53"/>
      <c r="F100" s="53"/>
      <c r="G100" s="53"/>
      <c r="H100" s="107" t="s">
        <v>82</v>
      </c>
      <c r="I100" s="78"/>
      <c r="K100" s="252"/>
      <c r="L100" s="263"/>
      <c r="M100" s="106" t="s">
        <v>813</v>
      </c>
      <c r="N100" s="53"/>
      <c r="O100" s="53"/>
      <c r="P100" s="53"/>
      <c r="Q100" s="53"/>
      <c r="R100" s="108" t="s">
        <v>870</v>
      </c>
      <c r="S100" s="78"/>
      <c r="U100" s="252"/>
      <c r="V100" s="105"/>
      <c r="W100" s="106" t="s">
        <v>733</v>
      </c>
      <c r="X100" s="53"/>
      <c r="Y100" s="53"/>
      <c r="Z100" s="53"/>
      <c r="AA100" s="53"/>
      <c r="AB100" s="108" t="s">
        <v>791</v>
      </c>
      <c r="AC100" s="78"/>
    </row>
    <row r="101" spans="1:29" ht="115.25" customHeight="1" x14ac:dyDescent="0.2">
      <c r="A101" s="255"/>
      <c r="B101" s="260" t="s">
        <v>260</v>
      </c>
      <c r="C101" s="106" t="s">
        <v>251</v>
      </c>
      <c r="D101" s="53"/>
      <c r="E101" s="53"/>
      <c r="F101" s="53"/>
      <c r="G101" s="53"/>
      <c r="H101" s="107" t="s">
        <v>82</v>
      </c>
      <c r="I101" s="78"/>
      <c r="K101" s="250" t="s">
        <v>873</v>
      </c>
      <c r="L101" s="118" t="s">
        <v>874</v>
      </c>
      <c r="M101" s="106" t="s">
        <v>825</v>
      </c>
      <c r="N101" s="111"/>
      <c r="O101" s="111"/>
      <c r="P101" s="111"/>
      <c r="Q101" s="111"/>
      <c r="R101" s="107" t="s">
        <v>831</v>
      </c>
      <c r="S101" s="78"/>
      <c r="U101" s="250" t="s">
        <v>794</v>
      </c>
      <c r="V101" s="118" t="s">
        <v>795</v>
      </c>
      <c r="W101" s="106" t="s">
        <v>746</v>
      </c>
      <c r="X101" s="111"/>
      <c r="Y101" s="111"/>
      <c r="Z101" s="111"/>
      <c r="AA101" s="111"/>
      <c r="AB101" s="107" t="s">
        <v>752</v>
      </c>
      <c r="AC101" s="78"/>
    </row>
    <row r="102" spans="1:29" ht="115.25" customHeight="1" x14ac:dyDescent="0.2">
      <c r="A102" s="254"/>
      <c r="B102" s="261" t="s">
        <v>260</v>
      </c>
      <c r="C102" s="106" t="s">
        <v>252</v>
      </c>
      <c r="D102" s="53"/>
      <c r="E102" s="53"/>
      <c r="F102" s="53"/>
      <c r="G102" s="53"/>
      <c r="H102" s="107" t="s">
        <v>82</v>
      </c>
      <c r="I102" s="78"/>
      <c r="K102" s="251"/>
      <c r="L102" s="109" t="s">
        <v>875</v>
      </c>
      <c r="M102" s="106" t="s">
        <v>825</v>
      </c>
      <c r="N102" s="111"/>
      <c r="O102" s="111"/>
      <c r="P102" s="111"/>
      <c r="Q102" s="111"/>
      <c r="R102" s="107" t="s">
        <v>831</v>
      </c>
      <c r="S102" s="78"/>
      <c r="U102" s="251"/>
      <c r="V102" s="109" t="s">
        <v>796</v>
      </c>
      <c r="W102" s="106" t="s">
        <v>746</v>
      </c>
      <c r="X102" s="111"/>
      <c r="Y102" s="111"/>
      <c r="Z102" s="111"/>
      <c r="AA102" s="111"/>
      <c r="AB102" s="107" t="s">
        <v>752</v>
      </c>
      <c r="AC102" s="78"/>
    </row>
    <row r="103" spans="1:29" ht="86.5" customHeight="1" x14ac:dyDescent="0.2">
      <c r="A103" s="250" t="s">
        <v>109</v>
      </c>
      <c r="B103" s="109" t="s">
        <v>261</v>
      </c>
      <c r="C103" s="106"/>
      <c r="D103" s="53"/>
      <c r="E103" s="53"/>
      <c r="F103" s="53"/>
      <c r="G103" s="53"/>
      <c r="H103" s="107" t="s">
        <v>82</v>
      </c>
      <c r="I103" s="78"/>
      <c r="K103" s="251"/>
      <c r="L103" s="109" t="s">
        <v>876</v>
      </c>
      <c r="M103" s="106" t="s">
        <v>825</v>
      </c>
      <c r="N103" s="111"/>
      <c r="O103" s="111"/>
      <c r="P103" s="111"/>
      <c r="Q103" s="111"/>
      <c r="R103" s="107" t="s">
        <v>831</v>
      </c>
      <c r="S103" s="78"/>
      <c r="U103" s="251"/>
      <c r="V103" s="109" t="s">
        <v>797</v>
      </c>
      <c r="W103" s="106" t="s">
        <v>746</v>
      </c>
      <c r="X103" s="111"/>
      <c r="Y103" s="111"/>
      <c r="Z103" s="111"/>
      <c r="AA103" s="111"/>
      <c r="AB103" s="107" t="s">
        <v>752</v>
      </c>
      <c r="AC103" s="78"/>
    </row>
    <row r="104" spans="1:29" ht="172.75" customHeight="1" x14ac:dyDescent="0.2">
      <c r="A104" s="251"/>
      <c r="B104" s="109" t="s">
        <v>262</v>
      </c>
      <c r="C104" s="106"/>
      <c r="D104" s="53"/>
      <c r="E104" s="53"/>
      <c r="F104" s="53"/>
      <c r="G104" s="53"/>
      <c r="H104" s="107"/>
      <c r="I104" s="78"/>
      <c r="K104" s="251"/>
      <c r="L104" s="109" t="s">
        <v>877</v>
      </c>
      <c r="M104" s="106" t="s">
        <v>825</v>
      </c>
      <c r="N104" s="111"/>
      <c r="O104" s="111"/>
      <c r="P104" s="111"/>
      <c r="Q104" s="111"/>
      <c r="R104" s="107" t="s">
        <v>831</v>
      </c>
      <c r="S104" s="78"/>
      <c r="U104" s="251"/>
      <c r="V104" s="109" t="s">
        <v>798</v>
      </c>
      <c r="W104" s="106" t="s">
        <v>746</v>
      </c>
      <c r="X104" s="111"/>
      <c r="Y104" s="111"/>
      <c r="Z104" s="111"/>
      <c r="AA104" s="111"/>
      <c r="AB104" s="107" t="s">
        <v>752</v>
      </c>
      <c r="AC104" s="78"/>
    </row>
    <row r="105" spans="1:29" ht="158.5" customHeight="1" x14ac:dyDescent="0.2">
      <c r="A105" s="251"/>
      <c r="B105" s="109" t="s">
        <v>263</v>
      </c>
      <c r="C105" s="106"/>
      <c r="D105" s="53"/>
      <c r="E105" s="53"/>
      <c r="F105" s="53"/>
      <c r="G105" s="53"/>
      <c r="H105" s="107" t="s">
        <v>82</v>
      </c>
      <c r="I105" s="78"/>
      <c r="K105" s="251"/>
      <c r="L105" s="109" t="s">
        <v>878</v>
      </c>
      <c r="M105" s="106" t="s">
        <v>825</v>
      </c>
      <c r="N105" s="111"/>
      <c r="O105" s="111"/>
      <c r="P105" s="111"/>
      <c r="Q105" s="111"/>
      <c r="R105" s="107" t="s">
        <v>831</v>
      </c>
      <c r="S105" s="78"/>
      <c r="U105" s="251"/>
      <c r="V105" s="109" t="s">
        <v>799</v>
      </c>
      <c r="W105" s="106" t="s">
        <v>746</v>
      </c>
      <c r="X105" s="111"/>
      <c r="Y105" s="111"/>
      <c r="Z105" s="111"/>
      <c r="AA105" s="111"/>
      <c r="AB105" s="107" t="s">
        <v>752</v>
      </c>
      <c r="AC105" s="78"/>
    </row>
    <row r="106" spans="1:29" ht="216" customHeight="1" x14ac:dyDescent="0.2">
      <c r="A106" s="251"/>
      <c r="B106" s="109" t="s">
        <v>264</v>
      </c>
      <c r="C106" s="106"/>
      <c r="D106" s="53"/>
      <c r="E106" s="53"/>
      <c r="F106" s="53"/>
      <c r="G106" s="53"/>
      <c r="H106" s="107" t="s">
        <v>82</v>
      </c>
      <c r="I106" s="78"/>
      <c r="K106" s="251"/>
      <c r="L106" s="109" t="s">
        <v>879</v>
      </c>
      <c r="M106" s="106" t="s">
        <v>825</v>
      </c>
      <c r="N106" s="111"/>
      <c r="O106" s="111"/>
      <c r="P106" s="111"/>
      <c r="Q106" s="111"/>
      <c r="R106" s="107" t="s">
        <v>831</v>
      </c>
      <c r="S106" s="78"/>
      <c r="U106" s="251"/>
      <c r="V106" s="109" t="s">
        <v>800</v>
      </c>
      <c r="W106" s="106" t="s">
        <v>746</v>
      </c>
      <c r="X106" s="111"/>
      <c r="Y106" s="111"/>
      <c r="Z106" s="111"/>
      <c r="AA106" s="111"/>
      <c r="AB106" s="107" t="s">
        <v>752</v>
      </c>
      <c r="AC106" s="78"/>
    </row>
    <row r="107" spans="1:29" ht="216" customHeight="1" x14ac:dyDescent="0.2">
      <c r="A107" s="251"/>
      <c r="B107" s="109" t="s">
        <v>265</v>
      </c>
      <c r="C107" s="106"/>
      <c r="D107" s="53"/>
      <c r="E107" s="53"/>
      <c r="F107" s="53"/>
      <c r="G107" s="53"/>
      <c r="H107" s="107" t="s">
        <v>82</v>
      </c>
      <c r="I107" s="78"/>
      <c r="K107" s="251"/>
      <c r="L107" s="109" t="s">
        <v>880</v>
      </c>
      <c r="M107" s="106" t="s">
        <v>825</v>
      </c>
      <c r="N107" s="111"/>
      <c r="O107" s="111"/>
      <c r="P107" s="111"/>
      <c r="Q107" s="111"/>
      <c r="R107" s="107" t="s">
        <v>831</v>
      </c>
      <c r="S107" s="78"/>
      <c r="U107" s="251"/>
      <c r="V107" s="109" t="s">
        <v>801</v>
      </c>
      <c r="W107" s="106" t="s">
        <v>746</v>
      </c>
      <c r="X107" s="111"/>
      <c r="Y107" s="111"/>
      <c r="Z107" s="111"/>
      <c r="AA107" s="111"/>
      <c r="AB107" s="107" t="s">
        <v>752</v>
      </c>
      <c r="AC107" s="78"/>
    </row>
    <row r="108" spans="1:29" ht="115.25" customHeight="1" x14ac:dyDescent="0.2">
      <c r="A108" s="251"/>
      <c r="B108" s="118" t="s">
        <v>266</v>
      </c>
      <c r="C108" s="106"/>
      <c r="D108" s="53"/>
      <c r="E108" s="53"/>
      <c r="F108" s="53"/>
      <c r="G108" s="53"/>
      <c r="H108" s="107" t="s">
        <v>131</v>
      </c>
      <c r="I108" s="78"/>
      <c r="K108" s="252"/>
      <c r="L108" s="109" t="s">
        <v>881</v>
      </c>
      <c r="M108" s="106" t="s">
        <v>825</v>
      </c>
      <c r="N108" s="111"/>
      <c r="O108" s="111"/>
      <c r="P108" s="111"/>
      <c r="Q108" s="111"/>
      <c r="R108" s="107" t="s">
        <v>831</v>
      </c>
      <c r="S108" s="78"/>
      <c r="U108" s="252"/>
      <c r="V108" s="109" t="s">
        <v>802</v>
      </c>
      <c r="W108" s="106" t="s">
        <v>746</v>
      </c>
      <c r="X108" s="111"/>
      <c r="Y108" s="111"/>
      <c r="Z108" s="111"/>
      <c r="AA108" s="111"/>
      <c r="AB108" s="107" t="s">
        <v>752</v>
      </c>
      <c r="AC108" s="78"/>
    </row>
    <row r="109" spans="1:29" ht="16" x14ac:dyDescent="0.2">
      <c r="A109" s="251"/>
      <c r="B109" s="109" t="s">
        <v>267</v>
      </c>
      <c r="C109" s="106"/>
      <c r="D109" s="53"/>
      <c r="E109" s="53"/>
      <c r="F109" s="53"/>
      <c r="G109" s="53"/>
      <c r="H109" s="107" t="s">
        <v>131</v>
      </c>
      <c r="I109" s="78"/>
    </row>
    <row r="110" spans="1:29" ht="28.75" customHeight="1" x14ac:dyDescent="0.2">
      <c r="A110" s="251"/>
      <c r="B110" s="109" t="s">
        <v>268</v>
      </c>
      <c r="C110" s="106"/>
      <c r="D110" s="53"/>
      <c r="E110" s="53"/>
      <c r="F110" s="53"/>
      <c r="G110" s="53"/>
      <c r="H110" s="107" t="s">
        <v>131</v>
      </c>
      <c r="I110" s="78"/>
    </row>
    <row r="111" spans="1:29" x14ac:dyDescent="0.2">
      <c r="A111" s="251"/>
      <c r="B111" s="112" t="s">
        <v>269</v>
      </c>
      <c r="C111" s="106"/>
      <c r="D111" s="53"/>
      <c r="E111" s="53"/>
      <c r="F111" s="53"/>
      <c r="G111" s="53"/>
      <c r="H111" s="107" t="s">
        <v>131</v>
      </c>
      <c r="I111" s="78"/>
    </row>
    <row r="112" spans="1:29" x14ac:dyDescent="0.2">
      <c r="A112" s="251"/>
      <c r="B112" s="112" t="s">
        <v>270</v>
      </c>
      <c r="C112" s="106"/>
      <c r="D112" s="53"/>
      <c r="E112" s="53"/>
      <c r="F112" s="53"/>
      <c r="G112" s="53"/>
      <c r="H112" s="107" t="s">
        <v>131</v>
      </c>
      <c r="I112" s="78"/>
    </row>
    <row r="113" spans="1:9" x14ac:dyDescent="0.2">
      <c r="A113" s="252"/>
      <c r="B113" s="112" t="s">
        <v>271</v>
      </c>
      <c r="C113" s="106"/>
      <c r="D113" s="53"/>
      <c r="E113" s="53"/>
      <c r="F113" s="53"/>
      <c r="G113" s="53"/>
      <c r="H113" s="107" t="s">
        <v>131</v>
      </c>
      <c r="I113" s="78"/>
    </row>
    <row r="114" spans="1:9" ht="16" x14ac:dyDescent="0.2">
      <c r="A114" s="250" t="s">
        <v>110</v>
      </c>
      <c r="B114" s="118" t="s">
        <v>272</v>
      </c>
      <c r="C114" s="106"/>
      <c r="D114" s="53"/>
      <c r="E114" s="53"/>
      <c r="F114" s="53"/>
      <c r="G114" s="53"/>
      <c r="H114" s="108" t="s">
        <v>83</v>
      </c>
      <c r="I114" s="78"/>
    </row>
    <row r="115" spans="1:9" ht="16" x14ac:dyDescent="0.2">
      <c r="A115" s="251"/>
      <c r="B115" s="118" t="s">
        <v>273</v>
      </c>
      <c r="C115" s="106"/>
      <c r="D115" s="53"/>
      <c r="E115" s="53"/>
      <c r="F115" s="53"/>
      <c r="G115" s="53"/>
      <c r="H115" s="107" t="s">
        <v>81</v>
      </c>
      <c r="I115" s="78"/>
    </row>
    <row r="116" spans="1:9" x14ac:dyDescent="0.2">
      <c r="A116" s="251"/>
      <c r="B116" s="263" t="s">
        <v>274</v>
      </c>
      <c r="C116" s="106"/>
      <c r="D116" s="53"/>
      <c r="E116" s="53"/>
      <c r="F116" s="53"/>
      <c r="G116" s="53"/>
      <c r="H116" s="108" t="s">
        <v>83</v>
      </c>
      <c r="I116" s="78"/>
    </row>
    <row r="117" spans="1:9" ht="16" x14ac:dyDescent="0.2">
      <c r="A117" s="251"/>
      <c r="B117" s="263" t="s">
        <v>274</v>
      </c>
      <c r="C117" s="106" t="s">
        <v>226</v>
      </c>
      <c r="D117" s="53"/>
      <c r="E117" s="53"/>
      <c r="F117" s="53"/>
      <c r="G117" s="53"/>
      <c r="H117" s="108" t="s">
        <v>83</v>
      </c>
      <c r="I117" s="78"/>
    </row>
    <row r="118" spans="1:9" ht="16" x14ac:dyDescent="0.2">
      <c r="A118" s="252"/>
      <c r="B118" s="263" t="s">
        <v>274</v>
      </c>
      <c r="C118" s="106" t="s">
        <v>227</v>
      </c>
      <c r="D118" s="53"/>
      <c r="E118" s="53"/>
      <c r="F118" s="53"/>
      <c r="G118" s="53"/>
      <c r="H118" s="108" t="s">
        <v>83</v>
      </c>
      <c r="I118" s="78"/>
    </row>
    <row r="119" spans="1:9" ht="16" x14ac:dyDescent="0.2">
      <c r="A119" s="250" t="s">
        <v>111</v>
      </c>
      <c r="B119" s="118" t="s">
        <v>275</v>
      </c>
      <c r="C119" s="106"/>
      <c r="D119" s="111"/>
      <c r="E119" s="111"/>
      <c r="F119" s="111"/>
      <c r="G119" s="111"/>
      <c r="H119" s="107" t="s">
        <v>82</v>
      </c>
      <c r="I119" s="78"/>
    </row>
    <row r="120" spans="1:9" ht="16" x14ac:dyDescent="0.2">
      <c r="A120" s="251"/>
      <c r="B120" s="109" t="s">
        <v>276</v>
      </c>
      <c r="C120" s="106"/>
      <c r="D120" s="111"/>
      <c r="E120" s="111"/>
      <c r="F120" s="111"/>
      <c r="G120" s="111"/>
      <c r="H120" s="107" t="s">
        <v>82</v>
      </c>
      <c r="I120" s="78"/>
    </row>
    <row r="121" spans="1:9" ht="16" x14ac:dyDescent="0.2">
      <c r="A121" s="251"/>
      <c r="B121" s="109" t="s">
        <v>277</v>
      </c>
      <c r="C121" s="106"/>
      <c r="D121" s="111"/>
      <c r="E121" s="111"/>
      <c r="F121" s="111"/>
      <c r="G121" s="111"/>
      <c r="H121" s="107" t="s">
        <v>82</v>
      </c>
      <c r="I121" s="78"/>
    </row>
    <row r="122" spans="1:9" ht="28.75" customHeight="1" x14ac:dyDescent="0.2">
      <c r="A122" s="251"/>
      <c r="B122" s="109" t="s">
        <v>278</v>
      </c>
      <c r="C122" s="106"/>
      <c r="D122" s="111"/>
      <c r="E122" s="111"/>
      <c r="F122" s="111"/>
      <c r="G122" s="111"/>
      <c r="H122" s="107" t="s">
        <v>82</v>
      </c>
      <c r="I122" s="78"/>
    </row>
    <row r="123" spans="1:9" ht="16" x14ac:dyDescent="0.2">
      <c r="A123" s="251"/>
      <c r="B123" s="109" t="s">
        <v>279</v>
      </c>
      <c r="C123" s="106"/>
      <c r="D123" s="111"/>
      <c r="E123" s="111"/>
      <c r="F123" s="111"/>
      <c r="G123" s="111"/>
      <c r="H123" s="107" t="s">
        <v>82</v>
      </c>
      <c r="I123" s="78"/>
    </row>
    <row r="124" spans="1:9" ht="28.75" customHeight="1" x14ac:dyDescent="0.2">
      <c r="A124" s="251"/>
      <c r="B124" s="109" t="s">
        <v>280</v>
      </c>
      <c r="C124" s="106"/>
      <c r="D124" s="111"/>
      <c r="E124" s="111"/>
      <c r="F124" s="111"/>
      <c r="G124" s="111"/>
      <c r="H124" s="107" t="s">
        <v>82</v>
      </c>
      <c r="I124" s="78"/>
    </row>
    <row r="125" spans="1:9" ht="28.75" customHeight="1" x14ac:dyDescent="0.2">
      <c r="A125" s="251"/>
      <c r="B125" s="109" t="s">
        <v>281</v>
      </c>
      <c r="C125" s="106"/>
      <c r="D125" s="111"/>
      <c r="E125" s="111"/>
      <c r="F125" s="111"/>
      <c r="G125" s="111"/>
      <c r="H125" s="107" t="s">
        <v>82</v>
      </c>
      <c r="I125" s="78"/>
    </row>
    <row r="126" spans="1:9" ht="16" x14ac:dyDescent="0.2">
      <c r="A126" s="252"/>
      <c r="B126" s="109" t="s">
        <v>282</v>
      </c>
      <c r="C126" s="106"/>
      <c r="D126" s="111"/>
      <c r="E126" s="111"/>
      <c r="F126" s="111"/>
      <c r="G126" s="111"/>
      <c r="H126" s="107" t="s">
        <v>82</v>
      </c>
      <c r="I126" s="78"/>
    </row>
    <row r="129" spans="2:4" ht="16" x14ac:dyDescent="0.2">
      <c r="B129" s="106" t="s">
        <v>933</v>
      </c>
      <c r="C129" s="106" t="s">
        <v>882</v>
      </c>
      <c r="D129" s="106" t="s">
        <v>727</v>
      </c>
    </row>
    <row r="130" spans="2:4" ht="16" x14ac:dyDescent="0.2">
      <c r="B130" s="106" t="s">
        <v>934</v>
      </c>
      <c r="C130" s="106" t="s">
        <v>809</v>
      </c>
      <c r="D130" s="106" t="s">
        <v>729</v>
      </c>
    </row>
    <row r="131" spans="2:4" ht="16" x14ac:dyDescent="0.2">
      <c r="B131" s="106" t="s">
        <v>935</v>
      </c>
      <c r="C131" s="106" t="s">
        <v>810</v>
      </c>
      <c r="D131" s="106" t="s">
        <v>730</v>
      </c>
    </row>
    <row r="132" spans="2:4" ht="16" x14ac:dyDescent="0.2">
      <c r="B132" s="106" t="s">
        <v>936</v>
      </c>
      <c r="C132" s="106" t="s">
        <v>811</v>
      </c>
      <c r="D132" s="106" t="s">
        <v>731</v>
      </c>
    </row>
    <row r="133" spans="2:4" ht="16" x14ac:dyDescent="0.2">
      <c r="B133" s="106" t="s">
        <v>937</v>
      </c>
      <c r="C133" s="106" t="s">
        <v>812</v>
      </c>
      <c r="D133" s="106" t="s">
        <v>732</v>
      </c>
    </row>
    <row r="134" spans="2:4" ht="16" x14ac:dyDescent="0.2">
      <c r="B134" s="106" t="s">
        <v>938</v>
      </c>
      <c r="C134" s="106" t="s">
        <v>813</v>
      </c>
      <c r="D134" s="106" t="s">
        <v>733</v>
      </c>
    </row>
    <row r="135" spans="2:4" ht="16" x14ac:dyDescent="0.2">
      <c r="B135" s="106" t="s">
        <v>939</v>
      </c>
      <c r="C135" s="106" t="s">
        <v>814</v>
      </c>
      <c r="D135" s="106" t="s">
        <v>734</v>
      </c>
    </row>
    <row r="136" spans="2:4" ht="16" x14ac:dyDescent="0.2">
      <c r="B136" s="106" t="s">
        <v>943</v>
      </c>
      <c r="C136" s="106" t="s">
        <v>837</v>
      </c>
      <c r="D136" s="106" t="s">
        <v>758</v>
      </c>
    </row>
    <row r="137" spans="2:4" ht="16" x14ac:dyDescent="0.2">
      <c r="B137" s="106" t="s">
        <v>944</v>
      </c>
      <c r="C137" s="106" t="s">
        <v>838</v>
      </c>
      <c r="D137" s="106" t="s">
        <v>759</v>
      </c>
    </row>
    <row r="138" spans="2:4" ht="16" x14ac:dyDescent="0.2">
      <c r="B138" s="106" t="s">
        <v>945</v>
      </c>
      <c r="C138" s="106" t="s">
        <v>849</v>
      </c>
      <c r="D138" s="106" t="s">
        <v>760</v>
      </c>
    </row>
    <row r="139" spans="2:4" ht="16" x14ac:dyDescent="0.2">
      <c r="B139" s="106" t="s">
        <v>946</v>
      </c>
      <c r="C139" s="106" t="s">
        <v>840</v>
      </c>
      <c r="D139" s="106" t="s">
        <v>761</v>
      </c>
    </row>
    <row r="140" spans="2:4" ht="16" x14ac:dyDescent="0.2">
      <c r="B140" s="106" t="s">
        <v>947</v>
      </c>
      <c r="C140" s="106" t="s">
        <v>841</v>
      </c>
      <c r="D140" s="106" t="s">
        <v>762</v>
      </c>
    </row>
    <row r="141" spans="2:4" ht="16" x14ac:dyDescent="0.2">
      <c r="B141" s="106" t="s">
        <v>948</v>
      </c>
      <c r="C141" s="106" t="s">
        <v>842</v>
      </c>
      <c r="D141" s="106" t="s">
        <v>763</v>
      </c>
    </row>
    <row r="142" spans="2:4" ht="16" x14ac:dyDescent="0.2">
      <c r="B142" s="106" t="s">
        <v>949</v>
      </c>
      <c r="C142" s="106" t="s">
        <v>844</v>
      </c>
      <c r="D142" s="106" t="s">
        <v>765</v>
      </c>
    </row>
    <row r="143" spans="2:4" ht="16" x14ac:dyDescent="0.2">
      <c r="B143" s="106" t="s">
        <v>950</v>
      </c>
      <c r="C143" s="106" t="s">
        <v>845</v>
      </c>
      <c r="D143" s="106" t="s">
        <v>766</v>
      </c>
    </row>
    <row r="144" spans="2:4" ht="16" x14ac:dyDescent="0.2">
      <c r="B144" s="106" t="s">
        <v>942</v>
      </c>
      <c r="C144" s="106" t="s">
        <v>825</v>
      </c>
      <c r="D144" s="106" t="s">
        <v>746</v>
      </c>
    </row>
    <row r="146" spans="2:4" x14ac:dyDescent="0.2">
      <c r="B146" t="s">
        <v>221</v>
      </c>
      <c r="C146" t="s">
        <v>883</v>
      </c>
      <c r="D146" t="s">
        <v>1240</v>
      </c>
    </row>
    <row r="147" spans="2:4" x14ac:dyDescent="0.2">
      <c r="B147" t="s">
        <v>229</v>
      </c>
      <c r="C147" t="s">
        <v>884</v>
      </c>
      <c r="D147" t="s">
        <v>1241</v>
      </c>
    </row>
    <row r="148" spans="2:4" x14ac:dyDescent="0.2">
      <c r="B148" t="s">
        <v>230</v>
      </c>
      <c r="C148" t="s">
        <v>885</v>
      </c>
      <c r="D148" t="s">
        <v>1242</v>
      </c>
    </row>
    <row r="149" spans="2:4" x14ac:dyDescent="0.2">
      <c r="B149" t="s">
        <v>231</v>
      </c>
      <c r="C149" t="s">
        <v>886</v>
      </c>
      <c r="D149" t="s">
        <v>1243</v>
      </c>
    </row>
    <row r="150" spans="2:4" x14ac:dyDescent="0.2">
      <c r="B150" t="s">
        <v>941</v>
      </c>
      <c r="C150" t="s">
        <v>887</v>
      </c>
      <c r="D150" t="s">
        <v>1244</v>
      </c>
    </row>
    <row r="151" spans="2:4" x14ac:dyDescent="0.2">
      <c r="B151" t="s">
        <v>233</v>
      </c>
      <c r="C151" t="s">
        <v>888</v>
      </c>
      <c r="D151" t="s">
        <v>1245</v>
      </c>
    </row>
    <row r="152" spans="2:4" x14ac:dyDescent="0.2">
      <c r="B152" t="s">
        <v>234</v>
      </c>
      <c r="C152" t="s">
        <v>889</v>
      </c>
      <c r="D152" t="s">
        <v>1246</v>
      </c>
    </row>
    <row r="153" spans="2:4" x14ac:dyDescent="0.2">
      <c r="B153" t="s">
        <v>235</v>
      </c>
      <c r="C153" t="s">
        <v>890</v>
      </c>
      <c r="D153" t="s">
        <v>1247</v>
      </c>
    </row>
    <row r="154" spans="2:4" x14ac:dyDescent="0.2">
      <c r="B154" t="s">
        <v>236</v>
      </c>
      <c r="C154" t="s">
        <v>826</v>
      </c>
      <c r="D154" t="s">
        <v>747</v>
      </c>
    </row>
    <row r="155" spans="2:4" x14ac:dyDescent="0.2">
      <c r="B155" t="s">
        <v>237</v>
      </c>
      <c r="C155" t="s">
        <v>891</v>
      </c>
      <c r="D155" t="s">
        <v>1248</v>
      </c>
    </row>
    <row r="156" spans="2:4" x14ac:dyDescent="0.2">
      <c r="B156" t="s">
        <v>238</v>
      </c>
      <c r="C156" t="s">
        <v>892</v>
      </c>
      <c r="D156" t="s">
        <v>1249</v>
      </c>
    </row>
    <row r="157" spans="2:4" x14ac:dyDescent="0.2">
      <c r="B157" t="s">
        <v>239</v>
      </c>
      <c r="C157" t="s">
        <v>893</v>
      </c>
      <c r="D157" t="s">
        <v>1250</v>
      </c>
    </row>
    <row r="158" spans="2:4" x14ac:dyDescent="0.2">
      <c r="B158" t="s">
        <v>240</v>
      </c>
      <c r="C158" t="s">
        <v>894</v>
      </c>
      <c r="D158" t="s">
        <v>1251</v>
      </c>
    </row>
    <row r="159" spans="2:4" x14ac:dyDescent="0.2">
      <c r="B159" t="s">
        <v>241</v>
      </c>
      <c r="C159" t="s">
        <v>895</v>
      </c>
      <c r="D159" t="s">
        <v>1252</v>
      </c>
    </row>
    <row r="160" spans="2:4" x14ac:dyDescent="0.2">
      <c r="B160" t="s">
        <v>242</v>
      </c>
      <c r="C160" t="s">
        <v>896</v>
      </c>
      <c r="D160" t="s">
        <v>1253</v>
      </c>
    </row>
    <row r="161" spans="2:4" x14ac:dyDescent="0.2">
      <c r="B161" t="s">
        <v>243</v>
      </c>
      <c r="C161" t="s">
        <v>897</v>
      </c>
      <c r="D161" t="s">
        <v>1254</v>
      </c>
    </row>
    <row r="162" spans="2:4" x14ac:dyDescent="0.2">
      <c r="B162" t="s">
        <v>250</v>
      </c>
      <c r="C162" t="s">
        <v>898</v>
      </c>
      <c r="D162" t="s">
        <v>1255</v>
      </c>
    </row>
    <row r="163" spans="2:4" x14ac:dyDescent="0.2">
      <c r="B163" t="s">
        <v>253</v>
      </c>
      <c r="C163" t="s">
        <v>899</v>
      </c>
      <c r="D163" t="s">
        <v>1256</v>
      </c>
    </row>
    <row r="164" spans="2:4" x14ac:dyDescent="0.2">
      <c r="B164" t="s">
        <v>254</v>
      </c>
      <c r="C164" t="s">
        <v>900</v>
      </c>
      <c r="D164" t="s">
        <v>1257</v>
      </c>
    </row>
    <row r="165" spans="2:4" x14ac:dyDescent="0.2">
      <c r="B165" t="s">
        <v>255</v>
      </c>
      <c r="C165" t="s">
        <v>901</v>
      </c>
      <c r="D165" t="s">
        <v>1258</v>
      </c>
    </row>
    <row r="166" spans="2:4" x14ac:dyDescent="0.2">
      <c r="B166" t="s">
        <v>256</v>
      </c>
      <c r="C166" t="s">
        <v>902</v>
      </c>
      <c r="D166" t="s">
        <v>1259</v>
      </c>
    </row>
    <row r="167" spans="2:4" x14ac:dyDescent="0.2">
      <c r="B167" t="s">
        <v>257</v>
      </c>
      <c r="C167" t="s">
        <v>903</v>
      </c>
      <c r="D167" t="s">
        <v>1260</v>
      </c>
    </row>
    <row r="168" spans="2:4" x14ac:dyDescent="0.2">
      <c r="B168" t="s">
        <v>258</v>
      </c>
      <c r="C168" t="s">
        <v>904</v>
      </c>
      <c r="D168" t="s">
        <v>1261</v>
      </c>
    </row>
    <row r="169" spans="2:4" x14ac:dyDescent="0.2">
      <c r="B169" t="s">
        <v>259</v>
      </c>
      <c r="C169" t="s">
        <v>905</v>
      </c>
      <c r="D169" t="s">
        <v>1262</v>
      </c>
    </row>
    <row r="170" spans="2:4" x14ac:dyDescent="0.2">
      <c r="B170" t="s">
        <v>260</v>
      </c>
      <c r="C170" t="s">
        <v>906</v>
      </c>
      <c r="D170" t="s">
        <v>1263</v>
      </c>
    </row>
    <row r="171" spans="2:4" x14ac:dyDescent="0.2">
      <c r="B171" t="s">
        <v>261</v>
      </c>
      <c r="C171" t="s">
        <v>907</v>
      </c>
      <c r="D171" t="s">
        <v>1264</v>
      </c>
    </row>
    <row r="172" spans="2:4" x14ac:dyDescent="0.2">
      <c r="B172" t="s">
        <v>262</v>
      </c>
      <c r="C172" t="s">
        <v>908</v>
      </c>
      <c r="D172" t="s">
        <v>1265</v>
      </c>
    </row>
    <row r="173" spans="2:4" x14ac:dyDescent="0.2">
      <c r="B173" t="s">
        <v>263</v>
      </c>
      <c r="C173" t="s">
        <v>909</v>
      </c>
      <c r="D173" t="s">
        <v>1266</v>
      </c>
    </row>
    <row r="174" spans="2:4" x14ac:dyDescent="0.2">
      <c r="B174" t="s">
        <v>264</v>
      </c>
      <c r="C174" t="s">
        <v>910</v>
      </c>
      <c r="D174" t="s">
        <v>1267</v>
      </c>
    </row>
    <row r="175" spans="2:4" x14ac:dyDescent="0.2">
      <c r="B175" t="s">
        <v>265</v>
      </c>
      <c r="C175" t="s">
        <v>911</v>
      </c>
      <c r="D175" t="s">
        <v>1268</v>
      </c>
    </row>
    <row r="176" spans="2:4" x14ac:dyDescent="0.2">
      <c r="B176" t="s">
        <v>266</v>
      </c>
      <c r="C176" t="s">
        <v>912</v>
      </c>
      <c r="D176" t="s">
        <v>1269</v>
      </c>
    </row>
    <row r="177" spans="2:4" x14ac:dyDescent="0.2">
      <c r="B177" t="s">
        <v>267</v>
      </c>
      <c r="C177" t="s">
        <v>913</v>
      </c>
      <c r="D177" t="s">
        <v>1270</v>
      </c>
    </row>
    <row r="178" spans="2:4" x14ac:dyDescent="0.2">
      <c r="B178" t="s">
        <v>268</v>
      </c>
      <c r="C178" t="s">
        <v>914</v>
      </c>
      <c r="D178" t="s">
        <v>1271</v>
      </c>
    </row>
    <row r="179" spans="2:4" x14ac:dyDescent="0.2">
      <c r="B179" t="s">
        <v>269</v>
      </c>
      <c r="C179" t="s">
        <v>865</v>
      </c>
      <c r="D179" t="s">
        <v>786</v>
      </c>
    </row>
    <row r="180" spans="2:4" x14ac:dyDescent="0.2">
      <c r="B180" t="s">
        <v>270</v>
      </c>
      <c r="C180" t="s">
        <v>866</v>
      </c>
      <c r="D180" t="s">
        <v>787</v>
      </c>
    </row>
    <row r="181" spans="2:4" x14ac:dyDescent="0.2">
      <c r="B181" t="s">
        <v>271</v>
      </c>
      <c r="C181" t="s">
        <v>867</v>
      </c>
      <c r="D181" t="s">
        <v>788</v>
      </c>
    </row>
    <row r="182" spans="2:4" x14ac:dyDescent="0.2">
      <c r="B182" t="s">
        <v>272</v>
      </c>
      <c r="C182" t="s">
        <v>915</v>
      </c>
      <c r="D182" t="s">
        <v>1272</v>
      </c>
    </row>
    <row r="183" spans="2:4" x14ac:dyDescent="0.2">
      <c r="B183" t="s">
        <v>273</v>
      </c>
      <c r="C183" t="s">
        <v>916</v>
      </c>
      <c r="D183" t="s">
        <v>1273</v>
      </c>
    </row>
    <row r="184" spans="2:4" x14ac:dyDescent="0.2">
      <c r="B184" t="s">
        <v>274</v>
      </c>
      <c r="C184" t="s">
        <v>917</v>
      </c>
      <c r="D184" t="s">
        <v>1274</v>
      </c>
    </row>
    <row r="185" spans="2:4" x14ac:dyDescent="0.2">
      <c r="B185" t="s">
        <v>275</v>
      </c>
      <c r="C185" t="s">
        <v>918</v>
      </c>
      <c r="D185" t="s">
        <v>1275</v>
      </c>
    </row>
    <row r="186" spans="2:4" x14ac:dyDescent="0.2">
      <c r="B186" t="s">
        <v>276</v>
      </c>
      <c r="C186" t="s">
        <v>919</v>
      </c>
      <c r="D186" t="s">
        <v>1276</v>
      </c>
    </row>
    <row r="187" spans="2:4" x14ac:dyDescent="0.2">
      <c r="B187" t="s">
        <v>277</v>
      </c>
      <c r="C187" t="s">
        <v>920</v>
      </c>
      <c r="D187" t="s">
        <v>1277</v>
      </c>
    </row>
    <row r="188" spans="2:4" x14ac:dyDescent="0.2">
      <c r="B188" t="s">
        <v>278</v>
      </c>
      <c r="C188" t="s">
        <v>921</v>
      </c>
      <c r="D188" t="s">
        <v>1278</v>
      </c>
    </row>
    <row r="189" spans="2:4" x14ac:dyDescent="0.2">
      <c r="B189" t="s">
        <v>279</v>
      </c>
      <c r="C189" t="s">
        <v>922</v>
      </c>
      <c r="D189" t="s">
        <v>1279</v>
      </c>
    </row>
    <row r="190" spans="2:4" x14ac:dyDescent="0.2">
      <c r="B190" t="s">
        <v>280</v>
      </c>
      <c r="C190" t="s">
        <v>923</v>
      </c>
      <c r="D190" t="s">
        <v>1280</v>
      </c>
    </row>
    <row r="191" spans="2:4" x14ac:dyDescent="0.2">
      <c r="B191" t="s">
        <v>281</v>
      </c>
      <c r="C191" t="s">
        <v>924</v>
      </c>
      <c r="D191" t="s">
        <v>1281</v>
      </c>
    </row>
    <row r="192" spans="2:4" x14ac:dyDescent="0.2">
      <c r="B192" t="s">
        <v>282</v>
      </c>
      <c r="C192" t="s">
        <v>925</v>
      </c>
      <c r="D192" t="s">
        <v>1282</v>
      </c>
    </row>
    <row r="194" spans="2:4" x14ac:dyDescent="0.2">
      <c r="B194" t="s">
        <v>104</v>
      </c>
      <c r="C194" t="s">
        <v>926</v>
      </c>
      <c r="D194" t="s">
        <v>1283</v>
      </c>
    </row>
    <row r="195" spans="2:4" x14ac:dyDescent="0.2">
      <c r="B195" t="s">
        <v>105</v>
      </c>
      <c r="C195" t="s">
        <v>927</v>
      </c>
      <c r="D195" t="s">
        <v>1284</v>
      </c>
    </row>
    <row r="196" spans="2:4" x14ac:dyDescent="0.2">
      <c r="B196" t="s">
        <v>106</v>
      </c>
      <c r="C196" t="s">
        <v>928</v>
      </c>
      <c r="D196" t="s">
        <v>674</v>
      </c>
    </row>
    <row r="197" spans="2:4" x14ac:dyDescent="0.2">
      <c r="B197" t="s">
        <v>107</v>
      </c>
      <c r="C197" t="s">
        <v>929</v>
      </c>
      <c r="D197" t="s">
        <v>1285</v>
      </c>
    </row>
    <row r="198" spans="2:4" x14ac:dyDescent="0.2">
      <c r="B198" t="s">
        <v>109</v>
      </c>
      <c r="C198" t="s">
        <v>930</v>
      </c>
      <c r="D198" t="s">
        <v>1286</v>
      </c>
    </row>
    <row r="199" spans="2:4" x14ac:dyDescent="0.2">
      <c r="B199" t="s">
        <v>110</v>
      </c>
      <c r="C199" t="s">
        <v>931</v>
      </c>
      <c r="D199" t="s">
        <v>1287</v>
      </c>
    </row>
    <row r="200" spans="2:4" x14ac:dyDescent="0.2">
      <c r="B200" t="s">
        <v>111</v>
      </c>
      <c r="C200" t="s">
        <v>932</v>
      </c>
      <c r="D200" t="s">
        <v>1288</v>
      </c>
    </row>
    <row r="202" spans="2:4" x14ac:dyDescent="0.2">
      <c r="B202" t="s">
        <v>1</v>
      </c>
      <c r="C202" t="s">
        <v>660</v>
      </c>
      <c r="D202" t="s">
        <v>659</v>
      </c>
    </row>
    <row r="203" spans="2:4" x14ac:dyDescent="0.2">
      <c r="B203" s="34" t="s">
        <v>101</v>
      </c>
      <c r="C203" s="51" t="s">
        <v>405</v>
      </c>
      <c r="D203" s="51" t="s">
        <v>661</v>
      </c>
    </row>
    <row r="204" spans="2:4" x14ac:dyDescent="0.2">
      <c r="C204" s="52"/>
      <c r="D204" s="52"/>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 display="UNAIDS AIDSInfo Key Population Atlas, 2019" xr:uid="{00000000-0004-0000-0500-000000000000}"/>
    <hyperlink ref="AB41" r:id="rId2" display="UNAIDS AIDSInfo Key Population Atlas, 2019" xr:uid="{00000000-0004-0000-0500-000001000000}"/>
    <hyperlink ref="R41" r:id="rId3" display="UNAIDS AIDSInfo Key Population Atlas, 2019" xr:uid="{00000000-0004-0000-0500-000002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7"/>
  <sheetViews>
    <sheetView topLeftCell="A51" zoomScale="70" zoomScaleNormal="70" workbookViewId="0">
      <selection activeCell="I66" sqref="I66"/>
    </sheetView>
  </sheetViews>
  <sheetFormatPr baseColWidth="10" defaultRowHeight="15" x14ac:dyDescent="0.2"/>
  <cols>
    <col min="1" max="1" width="33.1640625" customWidth="1"/>
    <col min="2" max="2" width="75.83203125" hidden="1" customWidth="1"/>
    <col min="3" max="3" width="75.83203125" customWidth="1"/>
    <col min="4" max="4" width="67" hidden="1" customWidth="1"/>
    <col min="5" max="5" width="37.5" customWidth="1"/>
    <col min="6" max="9" width="8.83203125" customWidth="1"/>
    <col min="10" max="10" width="57.1640625" customWidth="1"/>
    <col min="11" max="11" width="42.5" customWidth="1"/>
  </cols>
  <sheetData>
    <row r="1" spans="1:11" ht="30" customHeight="1" x14ac:dyDescent="0.2">
      <c r="A1" s="270" t="str">
        <f t="array" ref="A1">_xlfn.SWITCH(Instructions!$E$5,
Instructions!$H$2,HIV_TranslationTable!K1,
Instructions!$H$3,HIV_TranslationTable!U1,
Instructions!$H$1,HIV_TranslationTable!A1,
HIV_TranslationTable!A1)</f>
        <v>Indicator</v>
      </c>
      <c r="B1" s="270"/>
      <c r="C1" s="271" t="s">
        <v>215</v>
      </c>
      <c r="D1" s="103"/>
      <c r="E1" s="113" t="str">
        <f t="array" ref="E1">_xlfn.SWITCH(Instructions!$E$5,
Instructions!$H$2,HIV_TranslationTable!M1,
Instructions!$H$3,HIV_TranslationTable!W1,
Instructions!$H$1,HIV_TranslationTable!C1,
HIV_TranslationTable!C1)</f>
        <v>Disaggregation</v>
      </c>
      <c r="F1" s="123">
        <v>2019</v>
      </c>
      <c r="G1" s="123">
        <v>2020</v>
      </c>
      <c r="H1" s="123">
        <v>2021</v>
      </c>
      <c r="I1" s="123">
        <v>2022</v>
      </c>
      <c r="J1" s="114" t="str">
        <f t="array" ref="J1">_xlfn.SWITCH(Instructions!$E$5,
Instructions!$H$2,RSSH_TranslationTable!C155,
Instructions!$H$3,RSSH_TranslationTable!D155,
Instructions!$H$1,RSSH_TranslationTable!B155,
RSSH_TranslationTable!B155)</f>
        <v>Source</v>
      </c>
      <c r="K1" s="121" t="str">
        <f t="array" ref="K1">_xlfn.SWITCH(Instructions!$E$5,
Instructions!$H$2,RSSH_TranslationTable!C156,
Instructions!$H$3,RSSH_TranslationTable!D156,
Instructions!$H$1,RSSH_TranslationTable!B156,
RSSH_TranslationTable!B156)</f>
        <v>Applicant's remarks (as applicable)</v>
      </c>
    </row>
    <row r="2" spans="1:11" ht="30" customHeight="1" x14ac:dyDescent="0.2">
      <c r="A2" s="266" t="str">
        <f t="array" ref="A2">INDEX(HIV_TranslationTable!B194:D194,,MATCH(Instructions!$E$5,Instructions!$H$1:$H$3,0))</f>
        <v>HIV epidemic transmission metrics</v>
      </c>
      <c r="B2" s="256" t="s">
        <v>221</v>
      </c>
      <c r="C2" s="256" t="str">
        <f>VLOOKUP(B2,HIV_TranslationTable!$B$129:$D$200,MATCH(Instructions!$E$5,Instructions!$H$1:$H$3,0),0)</f>
        <v>People living with HIV, estimate</v>
      </c>
      <c r="D2" s="106"/>
      <c r="E2" s="106" t="str">
        <f>IFERROR(VLOOKUP(D2,HIV_TranslationTable!$B$129:$D$144,MATCH(Instructions!$E$5,Instructions!$H$1:$H$3,0),0),"")</f>
        <v/>
      </c>
      <c r="F2" s="122" t="s">
        <v>1796</v>
      </c>
      <c r="G2" s="122" t="s">
        <v>1797</v>
      </c>
      <c r="H2" s="122" t="s">
        <v>1798</v>
      </c>
      <c r="I2" s="122"/>
      <c r="J2" s="107" t="s">
        <v>81</v>
      </c>
      <c r="K2" s="87"/>
    </row>
    <row r="3" spans="1:11" ht="30" customHeight="1" x14ac:dyDescent="0.2">
      <c r="A3" s="266"/>
      <c r="B3" s="257"/>
      <c r="C3" s="257" t="s">
        <v>221</v>
      </c>
      <c r="D3" s="106" t="s">
        <v>933</v>
      </c>
      <c r="E3" s="106" t="str">
        <f>IFERROR(VLOOKUP(D3,HIV_TranslationTable!$B$129:$D$144,MATCH(Instructions!$E$5,Instructions!$H$1:$H$3,0),0),"")</f>
        <v xml:space="preserve">  children (0-14)</v>
      </c>
      <c r="F3" s="122" t="s">
        <v>1799</v>
      </c>
      <c r="G3" s="122" t="s">
        <v>1800</v>
      </c>
      <c r="H3" s="122" t="s">
        <v>1801</v>
      </c>
      <c r="I3" s="122"/>
      <c r="J3" s="107" t="s">
        <v>81</v>
      </c>
      <c r="K3" s="87"/>
    </row>
    <row r="4" spans="1:11" ht="30" customHeight="1" x14ac:dyDescent="0.2">
      <c r="A4" s="266"/>
      <c r="B4" s="257"/>
      <c r="C4" s="257" t="s">
        <v>221</v>
      </c>
      <c r="D4" s="106" t="s">
        <v>934</v>
      </c>
      <c r="E4" s="106" t="str">
        <f>IFERROR(VLOOKUP(D4,HIV_TranslationTable!$B$129:$D$144,MATCH(Instructions!$E$5,Instructions!$H$1:$H$3,0),0),"")</f>
        <v xml:space="preserve">   female (15+)</v>
      </c>
      <c r="F4" s="122" t="s">
        <v>1802</v>
      </c>
      <c r="G4" s="122" t="s">
        <v>1803</v>
      </c>
      <c r="H4" s="122" t="s">
        <v>1804</v>
      </c>
      <c r="I4" s="122"/>
      <c r="J4" s="107" t="s">
        <v>81</v>
      </c>
      <c r="K4" s="87"/>
    </row>
    <row r="5" spans="1:11" ht="30" customHeight="1" x14ac:dyDescent="0.2">
      <c r="A5" s="266"/>
      <c r="B5" s="257"/>
      <c r="C5" s="257" t="s">
        <v>221</v>
      </c>
      <c r="D5" s="106" t="s">
        <v>935</v>
      </c>
      <c r="E5" s="106" t="str">
        <f>IFERROR(VLOOKUP(D5,HIV_TranslationTable!$B$129:$D$144,MATCH(Instructions!$E$5,Instructions!$H$1:$H$3,0),0),"")</f>
        <v xml:space="preserve">   male (15+)</v>
      </c>
      <c r="F5" s="122" t="s">
        <v>1805</v>
      </c>
      <c r="G5" s="122" t="s">
        <v>1806</v>
      </c>
      <c r="H5" s="122">
        <v>5.923</v>
      </c>
      <c r="I5" s="122"/>
      <c r="J5" s="107" t="s">
        <v>81</v>
      </c>
      <c r="K5" s="87"/>
    </row>
    <row r="6" spans="1:11" ht="30" customHeight="1" x14ac:dyDescent="0.2">
      <c r="A6" s="266"/>
      <c r="B6" s="257"/>
      <c r="C6" s="257" t="s">
        <v>221</v>
      </c>
      <c r="D6" s="106" t="s">
        <v>936</v>
      </c>
      <c r="E6" s="106" t="str">
        <f>IFERROR(VLOOKUP(D6,HIV_TranslationTable!$B$129:$D$144,MATCH(Instructions!$E$5,Instructions!$H$1:$H$3,0),0),"")</f>
        <v xml:space="preserve">   transgender people (15+)</v>
      </c>
      <c r="F6" s="122"/>
      <c r="G6" s="122"/>
      <c r="H6" s="122"/>
      <c r="I6" s="122"/>
      <c r="J6" s="100"/>
      <c r="K6" s="87"/>
    </row>
    <row r="7" spans="1:11" ht="30" customHeight="1" x14ac:dyDescent="0.2">
      <c r="A7" s="266"/>
      <c r="B7" s="257"/>
      <c r="C7" s="257" t="s">
        <v>221</v>
      </c>
      <c r="D7" s="106" t="s">
        <v>937</v>
      </c>
      <c r="E7" s="106" t="str">
        <f>IFERROR(VLOOKUP(D7,HIV_TranslationTable!$B$129:$D$144,MATCH(Instructions!$E$5,Instructions!$H$1:$H$3,0),0),"")</f>
        <v xml:space="preserve">  young women (15-24)</v>
      </c>
      <c r="F7" s="122" t="s">
        <v>1807</v>
      </c>
      <c r="G7" s="122" t="s">
        <v>1808</v>
      </c>
      <c r="H7" s="122" t="s">
        <v>1809</v>
      </c>
      <c r="I7" s="122"/>
      <c r="J7" s="107" t="s">
        <v>81</v>
      </c>
      <c r="K7" s="87"/>
    </row>
    <row r="8" spans="1:11" ht="30" customHeight="1" x14ac:dyDescent="0.2">
      <c r="A8" s="266"/>
      <c r="B8" s="257"/>
      <c r="C8" s="257" t="s">
        <v>221</v>
      </c>
      <c r="D8" s="106" t="s">
        <v>938</v>
      </c>
      <c r="E8" s="106" t="str">
        <f>IFERROR(VLOOKUP(D8,HIV_TranslationTable!$B$129:$D$144,MATCH(Instructions!$E$5,Instructions!$H$1:$H$3,0),0),"")</f>
        <v xml:space="preserve">  young men (15-24)</v>
      </c>
      <c r="F8" s="122" t="s">
        <v>1810</v>
      </c>
      <c r="G8" s="122" t="s">
        <v>1811</v>
      </c>
      <c r="H8" s="122" t="s">
        <v>1812</v>
      </c>
      <c r="I8" s="122"/>
      <c r="J8" s="107" t="s">
        <v>81</v>
      </c>
      <c r="K8" s="87"/>
    </row>
    <row r="9" spans="1:11" ht="30" customHeight="1" x14ac:dyDescent="0.2">
      <c r="A9" s="266"/>
      <c r="B9" s="258"/>
      <c r="C9" s="258" t="s">
        <v>221</v>
      </c>
      <c r="D9" s="106" t="s">
        <v>939</v>
      </c>
      <c r="E9" s="106" t="str">
        <f>IFERROR(VLOOKUP(D9,HIV_TranslationTable!$B$129:$D$144,MATCH(Instructions!$E$5,Instructions!$H$1:$H$3,0),0),"")</f>
        <v xml:space="preserve">   transgender people (15-24)</v>
      </c>
      <c r="F9" s="122"/>
      <c r="G9" s="122"/>
      <c r="H9" s="122"/>
      <c r="I9" s="122"/>
      <c r="J9" s="107"/>
      <c r="K9" s="87"/>
    </row>
    <row r="10" spans="1:11" ht="30" customHeight="1" x14ac:dyDescent="0.2">
      <c r="A10" s="266"/>
      <c r="B10" s="256" t="s">
        <v>229</v>
      </c>
      <c r="C10" s="256" t="str">
        <f>VLOOKUP(B10,HIV_TranslationTable!$B$129:$D$200,MATCH(Instructions!$E$5,Instructions!$H$1:$H$3,0),0)</f>
        <v>New HIV infections, estimate</v>
      </c>
      <c r="D10" s="106"/>
      <c r="E10" s="106" t="str">
        <f>IFERROR(VLOOKUP(D10,HIV_TranslationTable!$B$129:$D$144,MATCH(Instructions!$E$5,Instructions!$H$1:$H$3,0),0),"")</f>
        <v/>
      </c>
      <c r="F10" s="122" t="s">
        <v>1813</v>
      </c>
      <c r="G10" s="122" t="s">
        <v>1813</v>
      </c>
      <c r="H10" s="122" t="s">
        <v>1813</v>
      </c>
      <c r="I10" s="122"/>
      <c r="J10" s="107" t="s">
        <v>81</v>
      </c>
      <c r="K10" s="87"/>
    </row>
    <row r="11" spans="1:11" ht="30" customHeight="1" x14ac:dyDescent="0.2">
      <c r="A11" s="266"/>
      <c r="B11" s="257"/>
      <c r="C11" s="257" t="s">
        <v>221</v>
      </c>
      <c r="D11" s="106" t="s">
        <v>933</v>
      </c>
      <c r="E11" s="106" t="str">
        <f>IFERROR(VLOOKUP(D11,HIV_TranslationTable!$B$129:$D$144,MATCH(Instructions!$E$5,Instructions!$H$1:$H$3,0),0),"")</f>
        <v xml:space="preserve">  children (0-14)</v>
      </c>
      <c r="F11" s="122"/>
      <c r="G11" s="122"/>
      <c r="H11" s="122"/>
      <c r="I11" s="122"/>
      <c r="J11" s="107" t="s">
        <v>81</v>
      </c>
      <c r="K11" s="87"/>
    </row>
    <row r="12" spans="1:11" ht="30" customHeight="1" x14ac:dyDescent="0.2">
      <c r="A12" s="266"/>
      <c r="B12" s="257"/>
      <c r="C12" s="257" t="s">
        <v>221</v>
      </c>
      <c r="D12" s="106" t="s">
        <v>934</v>
      </c>
      <c r="E12" s="106" t="str">
        <f>IFERROR(VLOOKUP(D12,HIV_TranslationTable!$B$129:$D$144,MATCH(Instructions!$E$5,Instructions!$H$1:$H$3,0),0),"")</f>
        <v xml:space="preserve">   female (15+)</v>
      </c>
      <c r="F12" s="122" t="s">
        <v>1814</v>
      </c>
      <c r="G12" s="122" t="s">
        <v>1815</v>
      </c>
      <c r="H12" s="122" t="s">
        <v>1816</v>
      </c>
      <c r="I12" s="122"/>
      <c r="J12" s="107" t="s">
        <v>81</v>
      </c>
      <c r="K12" s="87"/>
    </row>
    <row r="13" spans="1:11" ht="30" customHeight="1" x14ac:dyDescent="0.2">
      <c r="A13" s="266"/>
      <c r="B13" s="257"/>
      <c r="C13" s="257" t="s">
        <v>221</v>
      </c>
      <c r="D13" s="106" t="s">
        <v>935</v>
      </c>
      <c r="E13" s="106" t="str">
        <f>IFERROR(VLOOKUP(D13,HIV_TranslationTable!$B$129:$D$144,MATCH(Instructions!$E$5,Instructions!$H$1:$H$3,0),0),"")</f>
        <v xml:space="preserve">   male (15+)</v>
      </c>
      <c r="F13" s="122"/>
      <c r="G13" s="122"/>
      <c r="H13" s="122"/>
      <c r="I13" s="122"/>
      <c r="J13" s="107" t="s">
        <v>81</v>
      </c>
      <c r="K13" s="87"/>
    </row>
    <row r="14" spans="1:11" ht="30" customHeight="1" x14ac:dyDescent="0.2">
      <c r="A14" s="266"/>
      <c r="B14" s="257"/>
      <c r="C14" s="257" t="s">
        <v>221</v>
      </c>
      <c r="D14" s="106" t="s">
        <v>936</v>
      </c>
      <c r="E14" s="106" t="str">
        <f>IFERROR(VLOOKUP(D14,HIV_TranslationTable!$B$129:$D$144,MATCH(Instructions!$E$5,Instructions!$H$1:$H$3,0),0),"")</f>
        <v xml:space="preserve">   transgender people (15+)</v>
      </c>
      <c r="F14" s="122"/>
      <c r="G14" s="122"/>
      <c r="H14" s="122"/>
      <c r="I14" s="122"/>
      <c r="J14" s="100"/>
      <c r="K14" s="87"/>
    </row>
    <row r="15" spans="1:11" ht="30" customHeight="1" x14ac:dyDescent="0.2">
      <c r="A15" s="266"/>
      <c r="B15" s="257"/>
      <c r="C15" s="257" t="s">
        <v>221</v>
      </c>
      <c r="D15" s="106" t="s">
        <v>937</v>
      </c>
      <c r="E15" s="106" t="str">
        <f>IFERROR(VLOOKUP(D15,HIV_TranslationTable!$B$129:$D$144,MATCH(Instructions!$E$5,Instructions!$H$1:$H$3,0),0),"")</f>
        <v xml:space="preserve">  young women (15-24)</v>
      </c>
      <c r="F15" s="122"/>
      <c r="G15" s="122"/>
      <c r="H15" s="122"/>
      <c r="I15" s="122"/>
      <c r="J15" s="107" t="s">
        <v>81</v>
      </c>
      <c r="K15" s="87"/>
    </row>
    <row r="16" spans="1:11" ht="30" customHeight="1" x14ac:dyDescent="0.2">
      <c r="A16" s="266"/>
      <c r="B16" s="257"/>
      <c r="C16" s="257" t="s">
        <v>221</v>
      </c>
      <c r="D16" s="106" t="s">
        <v>938</v>
      </c>
      <c r="E16" s="106" t="str">
        <f>IFERROR(VLOOKUP(D16,HIV_TranslationTable!$B$129:$D$144,MATCH(Instructions!$E$5,Instructions!$H$1:$H$3,0),0),"")</f>
        <v xml:space="preserve">  young men (15-24)</v>
      </c>
      <c r="F16" s="122"/>
      <c r="G16" s="122"/>
      <c r="H16" s="122"/>
      <c r="I16" s="122"/>
      <c r="J16" s="107" t="s">
        <v>81</v>
      </c>
      <c r="K16" s="87"/>
    </row>
    <row r="17" spans="1:11" ht="30" customHeight="1" x14ac:dyDescent="0.2">
      <c r="A17" s="266"/>
      <c r="B17" s="258"/>
      <c r="C17" s="258" t="s">
        <v>221</v>
      </c>
      <c r="D17" s="106" t="s">
        <v>939</v>
      </c>
      <c r="E17" s="106" t="str">
        <f>IFERROR(VLOOKUP(D17,HIV_TranslationTable!$B$129:$D$144,MATCH(Instructions!$E$5,Instructions!$H$1:$H$3,0),0),"")</f>
        <v xml:space="preserve">   transgender people (15-24)</v>
      </c>
      <c r="F17" s="122"/>
      <c r="G17" s="122"/>
      <c r="H17" s="122"/>
      <c r="I17" s="122"/>
      <c r="J17" s="107"/>
      <c r="K17" s="87"/>
    </row>
    <row r="18" spans="1:11" ht="30" customHeight="1" x14ac:dyDescent="0.2">
      <c r="A18" s="266"/>
      <c r="B18" s="256" t="s">
        <v>230</v>
      </c>
      <c r="C18" s="256" t="str">
        <f>VLOOKUP(B18,HIV_TranslationTable!$B$129:$D$200,MATCH(Instructions!$E$5,Instructions!$H$1:$H$3,0),0)</f>
        <v>AIDS-related deaths, estimate</v>
      </c>
      <c r="D18" s="106"/>
      <c r="E18" s="106" t="str">
        <f>IFERROR(VLOOKUP(D18,HIV_TranslationTable!$B$129:$D$144,MATCH(Instructions!$E$5,Instructions!$H$1:$H$3,0),0),"")</f>
        <v/>
      </c>
      <c r="F18" s="122" t="s">
        <v>1817</v>
      </c>
      <c r="G18" s="122" t="s">
        <v>1817</v>
      </c>
      <c r="H18" s="122" t="s">
        <v>1817</v>
      </c>
      <c r="I18" s="122"/>
      <c r="J18" s="107" t="s">
        <v>81</v>
      </c>
      <c r="K18" s="87"/>
    </row>
    <row r="19" spans="1:11" ht="30" customHeight="1" x14ac:dyDescent="0.2">
      <c r="A19" s="266"/>
      <c r="B19" s="257"/>
      <c r="C19" s="257" t="s">
        <v>221</v>
      </c>
      <c r="D19" s="106" t="s">
        <v>933</v>
      </c>
      <c r="E19" s="106" t="str">
        <f>IFERROR(VLOOKUP(D19,HIV_TranslationTable!$B$129:$D$144,MATCH(Instructions!$E$5,Instructions!$H$1:$H$3,0),0),"")</f>
        <v xml:space="preserve">  children (0-14)</v>
      </c>
      <c r="F19" s="122" t="s">
        <v>1819</v>
      </c>
      <c r="G19" s="122" t="s">
        <v>1820</v>
      </c>
      <c r="H19" s="122" t="s">
        <v>1820</v>
      </c>
      <c r="I19" s="122"/>
      <c r="J19" s="107" t="s">
        <v>81</v>
      </c>
      <c r="K19" s="87"/>
    </row>
    <row r="20" spans="1:11" ht="30" customHeight="1" x14ac:dyDescent="0.2">
      <c r="A20" s="266"/>
      <c r="B20" s="257"/>
      <c r="C20" s="257" t="s">
        <v>221</v>
      </c>
      <c r="D20" s="106" t="s">
        <v>934</v>
      </c>
      <c r="E20" s="106" t="str">
        <f>IFERROR(VLOOKUP(D20,HIV_TranslationTable!$B$129:$D$144,MATCH(Instructions!$E$5,Instructions!$H$1:$H$3,0),0),"")</f>
        <v xml:space="preserve">   female (15+)</v>
      </c>
      <c r="F20" s="122" t="s">
        <v>1821</v>
      </c>
      <c r="G20" s="122" t="s">
        <v>1822</v>
      </c>
      <c r="H20" s="122" t="s">
        <v>1823</v>
      </c>
      <c r="I20" s="122"/>
      <c r="J20" s="107" t="s">
        <v>81</v>
      </c>
      <c r="K20" s="87"/>
    </row>
    <row r="21" spans="1:11" ht="30" customHeight="1" x14ac:dyDescent="0.2">
      <c r="A21" s="266"/>
      <c r="B21" s="257"/>
      <c r="C21" s="257" t="s">
        <v>221</v>
      </c>
      <c r="D21" s="106" t="s">
        <v>935</v>
      </c>
      <c r="E21" s="106" t="str">
        <f>IFERROR(VLOOKUP(D21,HIV_TranslationTable!$B$129:$D$144,MATCH(Instructions!$E$5,Instructions!$H$1:$H$3,0),0),"")</f>
        <v xml:space="preserve">   male (15+)</v>
      </c>
      <c r="F21" s="122" t="s">
        <v>1824</v>
      </c>
      <c r="G21" s="122" t="s">
        <v>1825</v>
      </c>
      <c r="H21" s="122" t="s">
        <v>1825</v>
      </c>
      <c r="I21" s="122"/>
      <c r="J21" s="107" t="s">
        <v>81</v>
      </c>
      <c r="K21" s="87"/>
    </row>
    <row r="22" spans="1:11" ht="30" customHeight="1" x14ac:dyDescent="0.2">
      <c r="A22" s="266"/>
      <c r="B22" s="257"/>
      <c r="C22" s="257" t="s">
        <v>221</v>
      </c>
      <c r="D22" s="106" t="s">
        <v>940</v>
      </c>
      <c r="E22" s="106" t="str">
        <f>IFERROR(VLOOKUP(D22,HIV_TranslationTable!$B$129:$D$144,MATCH(Instructions!$E$5,Instructions!$H$1:$H$3,0),0),"")</f>
        <v/>
      </c>
      <c r="F22" s="122"/>
      <c r="G22" s="122"/>
      <c r="H22" s="122"/>
      <c r="I22" s="122"/>
      <c r="J22" s="100"/>
      <c r="K22" s="87"/>
    </row>
    <row r="23" spans="1:11" ht="30" customHeight="1" x14ac:dyDescent="0.2">
      <c r="A23" s="266"/>
      <c r="B23" s="257"/>
      <c r="C23" s="257" t="s">
        <v>221</v>
      </c>
      <c r="D23" s="106" t="s">
        <v>937</v>
      </c>
      <c r="E23" s="106" t="str">
        <f>IFERROR(VLOOKUP(D23,HIV_TranslationTable!$B$129:$D$144,MATCH(Instructions!$E$5,Instructions!$H$1:$H$3,0),0),"")</f>
        <v xml:space="preserve">  young women (15-24)</v>
      </c>
      <c r="F23" s="122" t="s">
        <v>1826</v>
      </c>
      <c r="G23" s="122" t="s">
        <v>1826</v>
      </c>
      <c r="H23" s="122" t="s">
        <v>1826</v>
      </c>
      <c r="I23" s="122"/>
      <c r="J23" s="107" t="s">
        <v>81</v>
      </c>
      <c r="K23" s="87"/>
    </row>
    <row r="24" spans="1:11" ht="30" customHeight="1" x14ac:dyDescent="0.2">
      <c r="A24" s="266"/>
      <c r="B24" s="257"/>
      <c r="C24" s="257" t="s">
        <v>221</v>
      </c>
      <c r="D24" s="106" t="s">
        <v>938</v>
      </c>
      <c r="E24" s="106" t="str">
        <f>IFERROR(VLOOKUP(D24,HIV_TranslationTable!$B$129:$D$144,MATCH(Instructions!$E$5,Instructions!$H$1:$H$3,0),0),"")</f>
        <v xml:space="preserve">  young men (15-24)</v>
      </c>
      <c r="F24" s="122" t="s">
        <v>1826</v>
      </c>
      <c r="G24" s="122" t="s">
        <v>1826</v>
      </c>
      <c r="H24" s="122" t="s">
        <v>1826</v>
      </c>
      <c r="I24" s="122"/>
      <c r="J24" s="107" t="s">
        <v>81</v>
      </c>
      <c r="K24" s="87"/>
    </row>
    <row r="25" spans="1:11" ht="30" customHeight="1" x14ac:dyDescent="0.2">
      <c r="A25" s="266"/>
      <c r="B25" s="258"/>
      <c r="C25" s="258" t="s">
        <v>221</v>
      </c>
      <c r="D25" s="106" t="s">
        <v>939</v>
      </c>
      <c r="E25" s="106" t="str">
        <f>IFERROR(VLOOKUP(D25,HIV_TranslationTable!$B$129:$D$144,MATCH(Instructions!$E$5,Instructions!$H$1:$H$3,0),0),"")</f>
        <v xml:space="preserve">   transgender people (15-24)</v>
      </c>
      <c r="F25" s="122"/>
      <c r="G25" s="122"/>
      <c r="H25" s="122"/>
      <c r="I25" s="122"/>
      <c r="J25" s="107"/>
      <c r="K25" s="87"/>
    </row>
    <row r="26" spans="1:11" ht="30" customHeight="1" x14ac:dyDescent="0.2">
      <c r="A26" s="266" t="str">
        <f t="array" ref="A26">INDEX(HIV_TranslationTable!B195:D195,,MATCH(Instructions!$E$5,Instructions!$H$1:$H$3,0))</f>
        <v>Testing and treatment cascade</v>
      </c>
      <c r="B26" s="256" t="s">
        <v>231</v>
      </c>
      <c r="C26" s="256" t="str">
        <f>VLOOKUP(B26,HIV_TranslationTable!$B$129:$D$200,MATCH(Instructions!$E$5,Instructions!$H$1:$H$3,0),0)</f>
        <v>PLHIV who know their status, estimate (percent)</v>
      </c>
      <c r="D26" s="106"/>
      <c r="E26" s="106" t="str">
        <f>IFERROR(VLOOKUP(D26,HIV_TranslationTable!$B$129:$D$144,MATCH(Instructions!$E$5,Instructions!$H$1:$H$3,0),0),"")</f>
        <v/>
      </c>
      <c r="F26" s="124" t="s">
        <v>1827</v>
      </c>
      <c r="G26" s="124" t="s">
        <v>1828</v>
      </c>
      <c r="H26" s="124" t="s">
        <v>1829</v>
      </c>
      <c r="I26" s="124"/>
      <c r="J26" s="107" t="s">
        <v>81</v>
      </c>
      <c r="K26" s="87"/>
    </row>
    <row r="27" spans="1:11" ht="30" customHeight="1" x14ac:dyDescent="0.2">
      <c r="A27" s="266"/>
      <c r="B27" s="257"/>
      <c r="C27" s="257" t="s">
        <v>231</v>
      </c>
      <c r="D27" s="106" t="s">
        <v>933</v>
      </c>
      <c r="E27" s="106" t="str">
        <f>IFERROR(VLOOKUP(D27,HIV_TranslationTable!$B$129:$D$144,MATCH(Instructions!$E$5,Instructions!$H$1:$H$3,0),0),"")</f>
        <v xml:space="preserve">  children (0-14)</v>
      </c>
      <c r="F27" s="124" t="s">
        <v>1830</v>
      </c>
      <c r="G27" s="124" t="s">
        <v>1831</v>
      </c>
      <c r="H27" s="124" t="s">
        <v>1832</v>
      </c>
      <c r="I27" s="124"/>
      <c r="J27" s="115" t="s">
        <v>81</v>
      </c>
      <c r="K27" s="87"/>
    </row>
    <row r="28" spans="1:11" ht="30" customHeight="1" x14ac:dyDescent="0.2">
      <c r="A28" s="266"/>
      <c r="B28" s="257"/>
      <c r="C28" s="257" t="s">
        <v>231</v>
      </c>
      <c r="D28" s="106" t="s">
        <v>934</v>
      </c>
      <c r="E28" s="106" t="str">
        <f>IFERROR(VLOOKUP(D28,HIV_TranslationTable!$B$129:$D$144,MATCH(Instructions!$E$5,Instructions!$H$1:$H$3,0),0),"")</f>
        <v xml:space="preserve">   female (15+)</v>
      </c>
      <c r="F28" s="124" t="s">
        <v>1833</v>
      </c>
      <c r="G28" s="124" t="s">
        <v>1834</v>
      </c>
      <c r="H28" s="124" t="s">
        <v>1831</v>
      </c>
      <c r="I28" s="124"/>
      <c r="J28" s="115" t="s">
        <v>81</v>
      </c>
      <c r="K28" s="87"/>
    </row>
    <row r="29" spans="1:11" ht="30" customHeight="1" x14ac:dyDescent="0.2">
      <c r="A29" s="266"/>
      <c r="B29" s="257"/>
      <c r="C29" s="257" t="s">
        <v>231</v>
      </c>
      <c r="D29" s="106" t="s">
        <v>935</v>
      </c>
      <c r="E29" s="106" t="str">
        <f>IFERROR(VLOOKUP(D29,HIV_TranslationTable!$B$129:$D$144,MATCH(Instructions!$E$5,Instructions!$H$1:$H$3,0),0),"")</f>
        <v xml:space="preserve">   male (15+)</v>
      </c>
      <c r="F29" s="124" t="s">
        <v>1835</v>
      </c>
      <c r="G29" s="124" t="s">
        <v>1836</v>
      </c>
      <c r="H29" s="124" t="s">
        <v>1837</v>
      </c>
      <c r="I29" s="124"/>
      <c r="J29" s="115" t="s">
        <v>81</v>
      </c>
      <c r="K29" s="87"/>
    </row>
    <row r="30" spans="1:11" ht="30" customHeight="1" x14ac:dyDescent="0.2">
      <c r="A30" s="266"/>
      <c r="B30" s="256" t="s">
        <v>941</v>
      </c>
      <c r="C30" s="256" t="str">
        <f>VLOOKUP(B30,HIV_TranslationTable!$B$129:$D$200,MATCH(Instructions!$E$5,Instructions!$H$1:$H$3,0),0)</f>
        <v>PLHIV receiving ART, estimate</v>
      </c>
      <c r="D30" s="106"/>
      <c r="E30" s="106" t="str">
        <f>IFERROR(VLOOKUP(D30,HIV_TranslationTable!$B$129:$D$144,MATCH(Instructions!$E$5,Instructions!$H$1:$H$3,0),0),"")</f>
        <v/>
      </c>
      <c r="F30" s="124" t="s">
        <v>1838</v>
      </c>
      <c r="G30" s="124" t="s">
        <v>1839</v>
      </c>
      <c r="H30" s="124" t="s">
        <v>1840</v>
      </c>
      <c r="I30" s="124">
        <v>5.7709999999999999</v>
      </c>
      <c r="J30" s="115" t="s">
        <v>81</v>
      </c>
      <c r="K30" s="87" t="s">
        <v>2032</v>
      </c>
    </row>
    <row r="31" spans="1:11" ht="30" customHeight="1" x14ac:dyDescent="0.2">
      <c r="A31" s="266"/>
      <c r="B31" s="257"/>
      <c r="C31" s="257" t="s">
        <v>232</v>
      </c>
      <c r="D31" s="106" t="s">
        <v>933</v>
      </c>
      <c r="E31" s="106" t="str">
        <f>IFERROR(VLOOKUP(D31,HIV_TranslationTable!$B$129:$D$144,MATCH(Instructions!$E$5,Instructions!$H$1:$H$3,0),0),"")</f>
        <v xml:space="preserve">  children (0-14)</v>
      </c>
      <c r="F31" s="124" t="s">
        <v>1841</v>
      </c>
      <c r="G31" s="124" t="s">
        <v>1842</v>
      </c>
      <c r="H31" s="124" t="s">
        <v>1843</v>
      </c>
      <c r="I31" s="124">
        <v>167</v>
      </c>
      <c r="J31" s="115" t="s">
        <v>81</v>
      </c>
      <c r="K31" s="87" t="s">
        <v>2032</v>
      </c>
    </row>
    <row r="32" spans="1:11" ht="30" customHeight="1" x14ac:dyDescent="0.2">
      <c r="A32" s="266"/>
      <c r="B32" s="257"/>
      <c r="C32" s="257" t="s">
        <v>232</v>
      </c>
      <c r="D32" s="106" t="s">
        <v>934</v>
      </c>
      <c r="E32" s="106" t="str">
        <f>IFERROR(VLOOKUP(D32,HIV_TranslationTable!$B$129:$D$144,MATCH(Instructions!$E$5,Instructions!$H$1:$H$3,0),0),"")</f>
        <v xml:space="preserve">   female (15+)</v>
      </c>
      <c r="F32" s="124" t="s">
        <v>1844</v>
      </c>
      <c r="G32" s="124" t="s">
        <v>1845</v>
      </c>
      <c r="H32" s="124" t="s">
        <v>1846</v>
      </c>
      <c r="I32" s="124">
        <v>3.0569999999999999</v>
      </c>
      <c r="J32" s="115" t="s">
        <v>81</v>
      </c>
      <c r="K32" s="87" t="s">
        <v>2032</v>
      </c>
    </row>
    <row r="33" spans="1:11" ht="30" customHeight="1" x14ac:dyDescent="0.2">
      <c r="A33" s="266"/>
      <c r="B33" s="257"/>
      <c r="C33" s="257" t="s">
        <v>232</v>
      </c>
      <c r="D33" s="106" t="s">
        <v>935</v>
      </c>
      <c r="E33" s="106" t="str">
        <f>IFERROR(VLOOKUP(D33,HIV_TranslationTable!$B$129:$D$144,MATCH(Instructions!$E$5,Instructions!$H$1:$H$3,0),0),"")</f>
        <v xml:space="preserve">   male (15+)</v>
      </c>
      <c r="F33" s="124" t="s">
        <v>1847</v>
      </c>
      <c r="G33" s="124" t="s">
        <v>1848</v>
      </c>
      <c r="H33" s="124" t="s">
        <v>1849</v>
      </c>
      <c r="I33" s="124">
        <v>2.5470000000000002</v>
      </c>
      <c r="J33" s="115" t="s">
        <v>81</v>
      </c>
      <c r="K33" s="87" t="s">
        <v>2032</v>
      </c>
    </row>
    <row r="34" spans="1:11" ht="30" customHeight="1" x14ac:dyDescent="0.2">
      <c r="A34" s="266"/>
      <c r="B34" s="258"/>
      <c r="C34" s="258" t="s">
        <v>232</v>
      </c>
      <c r="D34" s="106" t="s">
        <v>936</v>
      </c>
      <c r="E34" s="106" t="str">
        <f>IFERROR(VLOOKUP(D34,HIV_TranslationTable!$B$129:$D$144,MATCH(Instructions!$E$5,Instructions!$H$1:$H$3,0),0),"")</f>
        <v xml:space="preserve">   transgender people (15+)</v>
      </c>
      <c r="F34" s="124"/>
      <c r="G34" s="124"/>
      <c r="H34" s="124"/>
      <c r="I34" s="124">
        <v>14</v>
      </c>
      <c r="J34" s="116"/>
      <c r="K34" s="87"/>
    </row>
    <row r="35" spans="1:11" ht="30" customHeight="1" x14ac:dyDescent="0.2">
      <c r="A35" s="266"/>
      <c r="B35" s="256" t="s">
        <v>233</v>
      </c>
      <c r="C35" s="256" t="str">
        <f>VLOOKUP(B35,HIV_TranslationTable!$B$129:$D$200,MATCH(Instructions!$E$5,Instructions!$H$1:$H$3,0),0)</f>
        <v>ART coverage, estimate (percent)</v>
      </c>
      <c r="D35" s="106"/>
      <c r="E35" s="106" t="str">
        <f>IFERROR(VLOOKUP(D35,HIV_TranslationTable!$B$129:$D$144,MATCH(Instructions!$E$5,Instructions!$H$1:$H$3,0),0),"")</f>
        <v/>
      </c>
      <c r="F35" s="124" t="s">
        <v>1850</v>
      </c>
      <c r="G35" s="124" t="s">
        <v>1851</v>
      </c>
      <c r="H35" s="124" t="s">
        <v>1852</v>
      </c>
      <c r="I35" s="124"/>
      <c r="J35" s="115" t="s">
        <v>81</v>
      </c>
      <c r="K35" s="87"/>
    </row>
    <row r="36" spans="1:11" ht="30" customHeight="1" x14ac:dyDescent="0.2">
      <c r="A36" s="266"/>
      <c r="B36" s="257"/>
      <c r="C36" s="257" t="s">
        <v>232</v>
      </c>
      <c r="D36" s="106" t="s">
        <v>933</v>
      </c>
      <c r="E36" s="106" t="str">
        <f>IFERROR(VLOOKUP(D36,HIV_TranslationTable!$B$129:$D$144,MATCH(Instructions!$E$5,Instructions!$H$1:$H$3,0),0),"")</f>
        <v xml:space="preserve">  children (0-14)</v>
      </c>
      <c r="F36" s="124" t="s">
        <v>1853</v>
      </c>
      <c r="G36" s="124" t="s">
        <v>1854</v>
      </c>
      <c r="H36" s="124" t="s">
        <v>1855</v>
      </c>
      <c r="I36" s="124"/>
      <c r="J36" s="115" t="s">
        <v>81</v>
      </c>
      <c r="K36" s="87"/>
    </row>
    <row r="37" spans="1:11" ht="30" customHeight="1" x14ac:dyDescent="0.2">
      <c r="A37" s="266"/>
      <c r="B37" s="257"/>
      <c r="C37" s="257" t="s">
        <v>232</v>
      </c>
      <c r="D37" s="106" t="s">
        <v>934</v>
      </c>
      <c r="E37" s="106" t="str">
        <f>IFERROR(VLOOKUP(D37,HIV_TranslationTable!$B$129:$D$144,MATCH(Instructions!$E$5,Instructions!$H$1:$H$3,0),0),"")</f>
        <v xml:space="preserve">   female (15+)</v>
      </c>
      <c r="F37" s="124" t="s">
        <v>1856</v>
      </c>
      <c r="G37" s="124" t="s">
        <v>1857</v>
      </c>
      <c r="H37" s="124" t="s">
        <v>1858</v>
      </c>
      <c r="I37" s="124"/>
      <c r="J37" s="115" t="s">
        <v>81</v>
      </c>
      <c r="K37" s="87"/>
    </row>
    <row r="38" spans="1:11" ht="30" customHeight="1" x14ac:dyDescent="0.2">
      <c r="A38" s="266"/>
      <c r="B38" s="257"/>
      <c r="C38" s="257" t="s">
        <v>232</v>
      </c>
      <c r="D38" s="106" t="s">
        <v>935</v>
      </c>
      <c r="E38" s="106" t="str">
        <f>IFERROR(VLOOKUP(D38,HIV_TranslationTable!$B$129:$D$144,MATCH(Instructions!$E$5,Instructions!$H$1:$H$3,0),0),"")</f>
        <v xml:space="preserve">   male (15+)</v>
      </c>
      <c r="F38" s="124" t="s">
        <v>1859</v>
      </c>
      <c r="G38" s="124" t="s">
        <v>1860</v>
      </c>
      <c r="H38" s="124" t="s">
        <v>1861</v>
      </c>
      <c r="I38" s="124"/>
      <c r="J38" s="115" t="s">
        <v>81</v>
      </c>
      <c r="K38" s="87"/>
    </row>
    <row r="39" spans="1:11" ht="30" customHeight="1" x14ac:dyDescent="0.2">
      <c r="A39" s="266"/>
      <c r="B39" s="258"/>
      <c r="C39" s="258" t="s">
        <v>232</v>
      </c>
      <c r="D39" s="106" t="s">
        <v>936</v>
      </c>
      <c r="E39" s="106" t="str">
        <f>IFERROR(VLOOKUP(D39,HIV_TranslationTable!$B$129:$D$144,MATCH(Instructions!$E$5,Instructions!$H$1:$H$3,0),0),"")</f>
        <v xml:space="preserve">   transgender people (15+)</v>
      </c>
      <c r="F39" s="124"/>
      <c r="G39" s="124"/>
      <c r="H39" s="124"/>
      <c r="I39" s="124"/>
      <c r="J39" s="116"/>
      <c r="K39" s="87"/>
    </row>
    <row r="40" spans="1:11" ht="30" customHeight="1" x14ac:dyDescent="0.2">
      <c r="A40" s="266"/>
      <c r="B40" s="267" t="s">
        <v>234</v>
      </c>
      <c r="C40" s="256" t="str">
        <f>VLOOKUP(B40,HIV_TranslationTable!$B$129:$D$200,MATCH(Instructions!$E$5,Instructions!$H$1:$H$3,0),0)</f>
        <v>PLHIV who have suppressed viral loads, estimate (percent)</v>
      </c>
      <c r="D40" s="106"/>
      <c r="E40" s="106" t="str">
        <f>IFERROR(VLOOKUP(D40,HIV_TranslationTable!$B$129:$D$144,MATCH(Instructions!$E$5,Instructions!$H$1:$H$3,0),0),"")</f>
        <v/>
      </c>
      <c r="F40" s="124" t="s">
        <v>1862</v>
      </c>
      <c r="G40" s="124" t="s">
        <v>1863</v>
      </c>
      <c r="H40" s="124" t="s">
        <v>1864</v>
      </c>
      <c r="I40" s="124"/>
      <c r="J40" s="115" t="s">
        <v>81</v>
      </c>
      <c r="K40" s="87"/>
    </row>
    <row r="41" spans="1:11" ht="30" customHeight="1" x14ac:dyDescent="0.2">
      <c r="A41" s="266"/>
      <c r="B41" s="268"/>
      <c r="C41" s="257" t="s">
        <v>232</v>
      </c>
      <c r="D41" s="106" t="s">
        <v>933</v>
      </c>
      <c r="E41" s="106" t="str">
        <f>IFERROR(VLOOKUP(D41,HIV_TranslationTable!$B$129:$D$144,MATCH(Instructions!$E$5,Instructions!$H$1:$H$3,0),0),"")</f>
        <v xml:space="preserve">  children (0-14)</v>
      </c>
      <c r="F41" s="124" t="s">
        <v>1836</v>
      </c>
      <c r="G41" s="124" t="s">
        <v>1865</v>
      </c>
      <c r="H41" s="124" t="s">
        <v>1866</v>
      </c>
      <c r="I41" s="124"/>
      <c r="J41" s="115" t="s">
        <v>81</v>
      </c>
      <c r="K41" s="87"/>
    </row>
    <row r="42" spans="1:11" ht="30" customHeight="1" x14ac:dyDescent="0.2">
      <c r="A42" s="266"/>
      <c r="B42" s="268"/>
      <c r="C42" s="257" t="s">
        <v>232</v>
      </c>
      <c r="D42" s="106" t="s">
        <v>934</v>
      </c>
      <c r="E42" s="106" t="str">
        <f>IFERROR(VLOOKUP(D42,HIV_TranslationTable!$B$129:$D$144,MATCH(Instructions!$E$5,Instructions!$H$1:$H$3,0),0),"")</f>
        <v xml:space="preserve">   female (15+)</v>
      </c>
      <c r="F42" s="124" t="s">
        <v>1861</v>
      </c>
      <c r="G42" s="124" t="s">
        <v>1867</v>
      </c>
      <c r="H42" s="124" t="s">
        <v>1857</v>
      </c>
      <c r="I42" s="124"/>
      <c r="J42" s="115" t="s">
        <v>81</v>
      </c>
      <c r="K42" s="87"/>
    </row>
    <row r="43" spans="1:11" ht="30" customHeight="1" x14ac:dyDescent="0.2">
      <c r="A43" s="266"/>
      <c r="B43" s="268"/>
      <c r="C43" s="257" t="s">
        <v>232</v>
      </c>
      <c r="D43" s="106" t="s">
        <v>935</v>
      </c>
      <c r="E43" s="106" t="str">
        <f>IFERROR(VLOOKUP(D43,HIV_TranslationTable!$B$129:$D$144,MATCH(Instructions!$E$5,Instructions!$H$1:$H$3,0),0),"")</f>
        <v xml:space="preserve">   male (15+)</v>
      </c>
      <c r="F43" s="124" t="s">
        <v>1868</v>
      </c>
      <c r="G43" s="124" t="s">
        <v>1869</v>
      </c>
      <c r="H43" s="124" t="s">
        <v>1860</v>
      </c>
      <c r="I43" s="124"/>
      <c r="J43" s="115" t="s">
        <v>81</v>
      </c>
      <c r="K43" s="87"/>
    </row>
    <row r="44" spans="1:11" ht="30" customHeight="1" x14ac:dyDescent="0.2">
      <c r="A44" s="266"/>
      <c r="B44" s="269"/>
      <c r="C44" s="258" t="s">
        <v>232</v>
      </c>
      <c r="D44" s="106" t="s">
        <v>936</v>
      </c>
      <c r="E44" s="106" t="str">
        <f>IFERROR(VLOOKUP(D44,HIV_TranslationTable!$B$129:$D$144,MATCH(Instructions!$E$5,Instructions!$H$1:$H$3,0),0),"")</f>
        <v xml:space="preserve">   transgender people (15+)</v>
      </c>
      <c r="F44" s="124"/>
      <c r="G44" s="124"/>
      <c r="H44" s="124"/>
      <c r="I44" s="124"/>
      <c r="J44" s="116"/>
      <c r="K44" s="87"/>
    </row>
    <row r="45" spans="1:11" ht="30" customHeight="1" x14ac:dyDescent="0.2">
      <c r="A45" s="253" t="str">
        <f t="array" ref="A45">INDEX(HIV_TranslationTable!B196:D196,,MATCH(Instructions!$E$5,Instructions!$H$1:$H$3,0))</f>
        <v>EMTCT</v>
      </c>
      <c r="B45" s="118" t="s">
        <v>235</v>
      </c>
      <c r="C45" s="118" t="str">
        <f>VLOOKUP(B45,HIV_TranslationTable!$B$129:$D$200,MATCH(Instructions!$E$5,Instructions!$H$1:$H$3,0),0)</f>
        <v>Coverage of ART among pregnant women with HIV (PMTCT coverage)</v>
      </c>
      <c r="D45" s="106" t="s">
        <v>942</v>
      </c>
      <c r="E45" s="106" t="str">
        <f>IFERROR(VLOOKUP(D45,HIV_TranslationTable!$B$129:$D$144,MATCH(Instructions!$E$5,Instructions!$H$1:$H$3,0),0),"")</f>
        <v>n/a</v>
      </c>
      <c r="F45" s="124" t="s">
        <v>1870</v>
      </c>
      <c r="G45" s="124" t="s">
        <v>1871</v>
      </c>
      <c r="H45" s="124" t="s">
        <v>1872</v>
      </c>
      <c r="I45" s="124"/>
      <c r="J45" s="107" t="s">
        <v>81</v>
      </c>
      <c r="K45" s="87"/>
    </row>
    <row r="46" spans="1:11" ht="30" customHeight="1" x14ac:dyDescent="0.2">
      <c r="A46" s="254"/>
      <c r="B46" s="101" t="s">
        <v>236</v>
      </c>
      <c r="C46" s="118" t="str">
        <f>VLOOKUP(B46,HIV_TranslationTable!$B$129:$D$200,MATCH(Instructions!$E$5,Instructions!$H$1:$H$3,0),0)</f>
        <v>Mother-to-child transmission rate</v>
      </c>
      <c r="D46" s="106" t="s">
        <v>942</v>
      </c>
      <c r="E46" s="106" t="str">
        <f>IFERROR(VLOOKUP(D46,HIV_TranslationTable!$B$129:$D$144,MATCH(Instructions!$E$5,Instructions!$H$1:$H$3,0),0),"")</f>
        <v>n/a</v>
      </c>
      <c r="F46" s="122" t="s">
        <v>1873</v>
      </c>
      <c r="G46" s="122" t="s">
        <v>1824</v>
      </c>
      <c r="H46" s="122" t="s">
        <v>1874</v>
      </c>
      <c r="I46" s="122"/>
      <c r="J46" s="107" t="s">
        <v>81</v>
      </c>
      <c r="K46" s="87"/>
    </row>
    <row r="47" spans="1:11" ht="30" customHeight="1" x14ac:dyDescent="0.2">
      <c r="A47" s="253" t="str">
        <f t="array" ref="A47">INDEX(HIV_TranslationTable!B197:D197,,MATCH(Instructions!$E$5,Instructions!$H$1:$H$3,0))</f>
        <v>Priority populations</v>
      </c>
      <c r="B47" s="105" t="s">
        <v>237</v>
      </c>
      <c r="C47" s="118" t="str">
        <f>VLOOKUP(B47,HIV_TranslationTable!$B$129:$D$200,MATCH(Instructions!$E$5,Instructions!$H$1:$H$3,0),0)</f>
        <v>Population size estimate, "high risk" AGYW</v>
      </c>
      <c r="D47" s="106" t="s">
        <v>942</v>
      </c>
      <c r="E47" s="106" t="str">
        <f>IFERROR(VLOOKUP(D47,HIV_TranslationTable!$B$129:$D$144,MATCH(Instructions!$E$5,Instructions!$H$1:$H$3,0),0),"")</f>
        <v>n/a</v>
      </c>
      <c r="F47" s="122"/>
      <c r="G47" s="122"/>
      <c r="H47" s="122"/>
      <c r="I47" s="122"/>
      <c r="J47" s="117" t="s">
        <v>108</v>
      </c>
      <c r="K47" s="87"/>
    </row>
    <row r="48" spans="1:11" ht="30" customHeight="1" x14ac:dyDescent="0.2">
      <c r="A48" s="255"/>
      <c r="B48" s="105" t="s">
        <v>238</v>
      </c>
      <c r="C48" s="118" t="str">
        <f>VLOOKUP(B48,HIV_TranslationTable!$B$129:$D$200,MATCH(Instructions!$E$5,Instructions!$H$1:$H$3,0),0)</f>
        <v>Population size estimate, sex workers</v>
      </c>
      <c r="D48" s="106" t="s">
        <v>942</v>
      </c>
      <c r="E48" s="106" t="str">
        <f>IFERROR(VLOOKUP(D48,HIV_TranslationTable!$B$129:$D$144,MATCH(Instructions!$E$5,Instructions!$H$1:$H$3,0),0),"")</f>
        <v>n/a</v>
      </c>
      <c r="F48" s="122"/>
      <c r="G48" s="122"/>
      <c r="H48" s="122"/>
      <c r="I48" s="122"/>
      <c r="J48" s="107" t="s">
        <v>82</v>
      </c>
      <c r="K48" s="87"/>
    </row>
    <row r="49" spans="1:11" ht="30" customHeight="1" x14ac:dyDescent="0.2">
      <c r="A49" s="255"/>
      <c r="B49" s="105" t="s">
        <v>239</v>
      </c>
      <c r="C49" s="118" t="str">
        <f>VLOOKUP(B49,HIV_TranslationTable!$B$129:$D$200,MATCH(Instructions!$E$5,Instructions!$H$1:$H$3,0),0)</f>
        <v>Population size estimate, transgender people</v>
      </c>
      <c r="D49" s="106" t="s">
        <v>942</v>
      </c>
      <c r="E49" s="106" t="str">
        <f>IFERROR(VLOOKUP(D49,HIV_TranslationTable!$B$129:$D$144,MATCH(Instructions!$E$5,Instructions!$H$1:$H$3,0),0),"")</f>
        <v>n/a</v>
      </c>
      <c r="F49" s="122"/>
      <c r="G49" s="122"/>
      <c r="H49" s="122"/>
      <c r="I49" s="122"/>
      <c r="J49" s="107" t="s">
        <v>82</v>
      </c>
      <c r="K49" s="87"/>
    </row>
    <row r="50" spans="1:11" ht="30" customHeight="1" x14ac:dyDescent="0.2">
      <c r="A50" s="255"/>
      <c r="B50" s="105" t="s">
        <v>240</v>
      </c>
      <c r="C50" s="118" t="str">
        <f>VLOOKUP(B50,HIV_TranslationTable!$B$129:$D$200,MATCH(Instructions!$E$5,Instructions!$H$1:$H$3,0),0)</f>
        <v>Population size estimate, MSM</v>
      </c>
      <c r="D50" s="106" t="s">
        <v>942</v>
      </c>
      <c r="E50" s="106" t="str">
        <f>IFERROR(VLOOKUP(D50,HIV_TranslationTable!$B$129:$D$144,MATCH(Instructions!$E$5,Instructions!$H$1:$H$3,0),0),"")</f>
        <v>n/a</v>
      </c>
      <c r="F50" s="122"/>
      <c r="G50" s="122"/>
      <c r="H50" s="122"/>
      <c r="I50" s="122"/>
      <c r="J50" s="107" t="s">
        <v>82</v>
      </c>
      <c r="K50" s="87"/>
    </row>
    <row r="51" spans="1:11" ht="30" customHeight="1" x14ac:dyDescent="0.2">
      <c r="A51" s="255"/>
      <c r="B51" s="105" t="s">
        <v>241</v>
      </c>
      <c r="C51" s="118" t="str">
        <f>VLOOKUP(B51,HIV_TranslationTable!$B$129:$D$200,MATCH(Instructions!$E$5,Instructions!$H$1:$H$3,0),0)</f>
        <v>Population size estimate, PWID</v>
      </c>
      <c r="D51" s="106" t="s">
        <v>942</v>
      </c>
      <c r="E51" s="106" t="str">
        <f>IFERROR(VLOOKUP(D51,HIV_TranslationTable!$B$129:$D$144,MATCH(Instructions!$E$5,Instructions!$H$1:$H$3,0),0),"")</f>
        <v>n/a</v>
      </c>
      <c r="F51" s="122"/>
      <c r="G51" s="122"/>
      <c r="H51" s="122"/>
      <c r="I51" s="122"/>
      <c r="J51" s="107" t="s">
        <v>82</v>
      </c>
      <c r="K51" s="87"/>
    </row>
    <row r="52" spans="1:11" ht="30" customHeight="1" x14ac:dyDescent="0.2">
      <c r="A52" s="255"/>
      <c r="B52" s="75" t="s">
        <v>242</v>
      </c>
      <c r="C52" s="118" t="str">
        <f>VLOOKUP(B52,HIV_TranslationTable!$B$129:$D$200,MATCH(Instructions!$E$5,Instructions!$H$1:$H$3,0),0)</f>
        <v>Population size estimate, prisoners</v>
      </c>
      <c r="D52" s="106" t="s">
        <v>942</v>
      </c>
      <c r="E52" s="106" t="str">
        <f>IFERROR(VLOOKUP(D52,HIV_TranslationTable!$B$129:$D$144,MATCH(Instructions!$E$5,Instructions!$H$1:$H$3,0),0),"")</f>
        <v>n/a</v>
      </c>
      <c r="F52" s="122"/>
      <c r="G52" s="122"/>
      <c r="H52" s="122"/>
      <c r="I52" s="289" t="s">
        <v>2033</v>
      </c>
      <c r="J52" s="107" t="s">
        <v>82</v>
      </c>
      <c r="K52" s="87" t="s">
        <v>2034</v>
      </c>
    </row>
    <row r="53" spans="1:11" ht="30" customHeight="1" x14ac:dyDescent="0.2">
      <c r="A53" s="255"/>
      <c r="B53" s="256" t="s">
        <v>243</v>
      </c>
      <c r="C53" s="256" t="str">
        <f>VLOOKUP(B53,HIV_TranslationTable!$B$129:$D$200,MATCH(Instructions!$E$5,Instructions!$H$1:$H$3,0),0)</f>
        <v>Knowledge of HIV status among sex workers (percent)</v>
      </c>
      <c r="D53" s="106"/>
      <c r="E53" s="106" t="str">
        <f>IFERROR(VLOOKUP(D53,HIV_TranslationTable!$B$129:$D$144,MATCH(Instructions!$E$5,Instructions!$H$1:$H$3,0),0),"")</f>
        <v/>
      </c>
      <c r="F53" s="122"/>
      <c r="G53" s="122"/>
      <c r="H53" s="122"/>
      <c r="I53" s="122"/>
      <c r="J53" s="107" t="s">
        <v>82</v>
      </c>
      <c r="K53" s="87"/>
    </row>
    <row r="54" spans="1:11" ht="30" customHeight="1" x14ac:dyDescent="0.2">
      <c r="A54" s="255"/>
      <c r="B54" s="257"/>
      <c r="C54" s="257" t="s">
        <v>243</v>
      </c>
      <c r="D54" s="106" t="s">
        <v>943</v>
      </c>
      <c r="E54" s="106" t="str">
        <f>IFERROR(VLOOKUP(D54,HIV_TranslationTable!$B$129:$D$144,MATCH(Instructions!$E$5,Instructions!$H$1:$H$3,0),0),"")</f>
        <v xml:space="preserve">  female (&lt;25)</v>
      </c>
      <c r="F54" s="122"/>
      <c r="G54" s="122"/>
      <c r="H54" s="122"/>
      <c r="I54" s="122"/>
      <c r="J54" s="107" t="s">
        <v>82</v>
      </c>
      <c r="K54" s="87"/>
    </row>
    <row r="55" spans="1:11" ht="30" customHeight="1" x14ac:dyDescent="0.2">
      <c r="A55" s="255"/>
      <c r="B55" s="257"/>
      <c r="C55" s="257" t="s">
        <v>243</v>
      </c>
      <c r="D55" s="106" t="s">
        <v>944</v>
      </c>
      <c r="E55" s="106" t="str">
        <f>IFERROR(VLOOKUP(D55,HIV_TranslationTable!$B$129:$D$144,MATCH(Instructions!$E$5,Instructions!$H$1:$H$3,0),0),"")</f>
        <v xml:space="preserve">  male (&lt;25)</v>
      </c>
      <c r="F55" s="122"/>
      <c r="G55" s="122"/>
      <c r="H55" s="122"/>
      <c r="I55" s="122"/>
      <c r="J55" s="107" t="s">
        <v>82</v>
      </c>
      <c r="K55" s="87"/>
    </row>
    <row r="56" spans="1:11" ht="30" customHeight="1" x14ac:dyDescent="0.2">
      <c r="A56" s="255"/>
      <c r="B56" s="257"/>
      <c r="C56" s="257" t="s">
        <v>243</v>
      </c>
      <c r="D56" s="106" t="s">
        <v>945</v>
      </c>
      <c r="E56" s="106" t="str">
        <f>IFERROR(VLOOKUP(D56,HIV_TranslationTable!$B$129:$D$144,MATCH(Instructions!$E$5,Instructions!$H$1:$H$3,0),0),"")</f>
        <v xml:space="preserve">  transgender people (&lt;25)</v>
      </c>
      <c r="F56" s="122"/>
      <c r="G56" s="122"/>
      <c r="H56" s="122"/>
      <c r="I56" s="122"/>
      <c r="J56" s="100"/>
      <c r="K56" s="87"/>
    </row>
    <row r="57" spans="1:11" ht="30" customHeight="1" x14ac:dyDescent="0.2">
      <c r="A57" s="255"/>
      <c r="B57" s="257"/>
      <c r="C57" s="257" t="s">
        <v>243</v>
      </c>
      <c r="D57" s="106" t="s">
        <v>946</v>
      </c>
      <c r="E57" s="106" t="str">
        <f>IFERROR(VLOOKUP(D57,HIV_TranslationTable!$B$129:$D$144,MATCH(Instructions!$E$5,Instructions!$H$1:$H$3,0),0),"")</f>
        <v xml:space="preserve">  female (25+)</v>
      </c>
      <c r="F57" s="122"/>
      <c r="G57" s="122"/>
      <c r="H57" s="122"/>
      <c r="I57" s="122"/>
      <c r="J57" s="107" t="s">
        <v>82</v>
      </c>
      <c r="K57" s="87"/>
    </row>
    <row r="58" spans="1:11" ht="30" customHeight="1" x14ac:dyDescent="0.2">
      <c r="A58" s="255"/>
      <c r="B58" s="257"/>
      <c r="C58" s="257" t="s">
        <v>243</v>
      </c>
      <c r="D58" s="106" t="s">
        <v>947</v>
      </c>
      <c r="E58" s="106" t="str">
        <f>IFERROR(VLOOKUP(D58,HIV_TranslationTable!$B$129:$D$144,MATCH(Instructions!$E$5,Instructions!$H$1:$H$3,0),0),"")</f>
        <v xml:space="preserve">  male (25+)</v>
      </c>
      <c r="F58" s="122"/>
      <c r="G58" s="122"/>
      <c r="H58" s="122"/>
      <c r="I58" s="122"/>
      <c r="J58" s="107" t="s">
        <v>82</v>
      </c>
      <c r="K58" s="87"/>
    </row>
    <row r="59" spans="1:11" ht="30" customHeight="1" x14ac:dyDescent="0.2">
      <c r="A59" s="255"/>
      <c r="B59" s="258"/>
      <c r="C59" s="258" t="s">
        <v>243</v>
      </c>
      <c r="D59" s="106" t="s">
        <v>948</v>
      </c>
      <c r="E59" s="106" t="str">
        <f>IFERROR(VLOOKUP(D59,HIV_TranslationTable!$B$129:$D$144,MATCH(Instructions!$E$5,Instructions!$H$1:$H$3,0),0),"")</f>
        <v xml:space="preserve">   transgender people (25+)</v>
      </c>
      <c r="F59" s="122"/>
      <c r="G59" s="122"/>
      <c r="H59" s="122"/>
      <c r="I59" s="122"/>
      <c r="J59" s="100"/>
      <c r="K59" s="87"/>
    </row>
    <row r="60" spans="1:11" ht="30" customHeight="1" x14ac:dyDescent="0.2">
      <c r="A60" s="255"/>
      <c r="B60" s="256" t="s">
        <v>250</v>
      </c>
      <c r="C60" s="256" t="str">
        <f>VLOOKUP(B60,HIV_TranslationTable!$B$129:$D$200,MATCH(Instructions!$E$5,Instructions!$H$1:$H$3,0),0)</f>
        <v>Knowledge of HIV status among transgender people (percent)</v>
      </c>
      <c r="D60" s="106"/>
      <c r="E60" s="106" t="str">
        <f>IFERROR(VLOOKUP(D60,HIV_TranslationTable!$B$129:$D$144,MATCH(Instructions!$E$5,Instructions!$H$1:$H$3,0),0),"")</f>
        <v/>
      </c>
      <c r="F60" s="122"/>
      <c r="G60" s="122"/>
      <c r="H60" s="122"/>
      <c r="I60" s="122"/>
      <c r="J60" s="107" t="s">
        <v>82</v>
      </c>
      <c r="K60" s="87"/>
    </row>
    <row r="61" spans="1:11" ht="30" customHeight="1" x14ac:dyDescent="0.2">
      <c r="A61" s="255"/>
      <c r="B61" s="257"/>
      <c r="C61" s="257" t="s">
        <v>250</v>
      </c>
      <c r="D61" s="106" t="s">
        <v>949</v>
      </c>
      <c r="E61" s="106" t="str">
        <f>IFERROR(VLOOKUP(D61,HIV_TranslationTable!$B$129:$D$144,MATCH(Instructions!$E$5,Instructions!$H$1:$H$3,0),0),"")</f>
        <v xml:space="preserve">  &lt;25 yrs</v>
      </c>
      <c r="F61" s="122"/>
      <c r="G61" s="122"/>
      <c r="H61" s="122"/>
      <c r="I61" s="122"/>
      <c r="J61" s="107" t="s">
        <v>82</v>
      </c>
      <c r="K61" s="87"/>
    </row>
    <row r="62" spans="1:11" ht="30" customHeight="1" x14ac:dyDescent="0.2">
      <c r="A62" s="255"/>
      <c r="B62" s="258"/>
      <c r="C62" s="258" t="s">
        <v>250</v>
      </c>
      <c r="D62" s="106" t="s">
        <v>950</v>
      </c>
      <c r="E62" s="106" t="str">
        <f>IFERROR(VLOOKUP(D62,HIV_TranslationTable!$B$129:$D$144,MATCH(Instructions!$E$5,Instructions!$H$1:$H$3,0),0),"")</f>
        <v xml:space="preserve">  25+ yrs</v>
      </c>
      <c r="F62" s="122"/>
      <c r="G62" s="122"/>
      <c r="H62" s="122"/>
      <c r="I62" s="122"/>
      <c r="J62" s="107" t="s">
        <v>82</v>
      </c>
      <c r="K62" s="87"/>
    </row>
    <row r="63" spans="1:11" ht="30" customHeight="1" x14ac:dyDescent="0.2">
      <c r="A63" s="255"/>
      <c r="B63" s="256" t="s">
        <v>253</v>
      </c>
      <c r="C63" s="256" t="str">
        <f>VLOOKUP(B63,HIV_TranslationTable!$B$129:$D$200,MATCH(Instructions!$E$5,Instructions!$H$1:$H$3,0),0)</f>
        <v>Knowledge of HIV status among MSM (percent)</v>
      </c>
      <c r="D63" s="106"/>
      <c r="E63" s="106" t="str">
        <f>IFERROR(VLOOKUP(D63,HIV_TranslationTable!$B$129:$D$144,MATCH(Instructions!$E$5,Instructions!$H$1:$H$3,0),0),"")</f>
        <v/>
      </c>
      <c r="F63" s="122"/>
      <c r="G63" s="122"/>
      <c r="H63" s="122"/>
      <c r="I63" s="290">
        <v>0.24</v>
      </c>
      <c r="J63" s="107" t="s">
        <v>82</v>
      </c>
      <c r="K63" s="87" t="s">
        <v>2032</v>
      </c>
    </row>
    <row r="64" spans="1:11" ht="30" customHeight="1" x14ac:dyDescent="0.2">
      <c r="A64" s="255"/>
      <c r="B64" s="257"/>
      <c r="C64" s="257" t="s">
        <v>250</v>
      </c>
      <c r="D64" s="106" t="s">
        <v>949</v>
      </c>
      <c r="E64" s="106" t="str">
        <f>IFERROR(VLOOKUP(D64,HIV_TranslationTable!$B$129:$D$144,MATCH(Instructions!$E$5,Instructions!$H$1:$H$3,0),0),"")</f>
        <v xml:space="preserve">  &lt;25 yrs</v>
      </c>
      <c r="F64" s="122"/>
      <c r="G64" s="122"/>
      <c r="H64" s="122"/>
      <c r="I64" s="122"/>
      <c r="J64" s="107" t="s">
        <v>82</v>
      </c>
      <c r="K64" s="87"/>
    </row>
    <row r="65" spans="1:11" ht="30" customHeight="1" x14ac:dyDescent="0.2">
      <c r="A65" s="255"/>
      <c r="B65" s="258"/>
      <c r="C65" s="258" t="s">
        <v>250</v>
      </c>
      <c r="D65" s="106" t="s">
        <v>950</v>
      </c>
      <c r="E65" s="106" t="str">
        <f>IFERROR(VLOOKUP(D65,HIV_TranslationTable!$B$129:$D$144,MATCH(Instructions!$E$5,Instructions!$H$1:$H$3,0),0),"")</f>
        <v xml:space="preserve">  25+ yrs</v>
      </c>
      <c r="F65" s="122"/>
      <c r="G65" s="122"/>
      <c r="H65" s="122"/>
      <c r="I65" s="122"/>
      <c r="J65" s="107" t="s">
        <v>82</v>
      </c>
      <c r="K65" s="87"/>
    </row>
    <row r="66" spans="1:11" ht="30" customHeight="1" x14ac:dyDescent="0.2">
      <c r="A66" s="255"/>
      <c r="B66" s="256" t="s">
        <v>254</v>
      </c>
      <c r="C66" s="256" t="str">
        <f>VLOOKUP(B66,HIV_TranslationTable!$B$129:$D$200,MATCH(Instructions!$E$5,Instructions!$H$1:$H$3,0),0)</f>
        <v>Knowledge of HIV status among PWID (percent)</v>
      </c>
      <c r="D66" s="106"/>
      <c r="E66" s="106" t="str">
        <f>IFERROR(VLOOKUP(D66,HIV_TranslationTable!$B$129:$D$144,MATCH(Instructions!$E$5,Instructions!$H$1:$H$3,0),0),"")</f>
        <v/>
      </c>
      <c r="F66" s="122"/>
      <c r="G66" s="122"/>
      <c r="H66" s="122"/>
      <c r="I66" s="290">
        <v>0.9</v>
      </c>
      <c r="J66" s="107" t="s">
        <v>82</v>
      </c>
      <c r="K66" s="87" t="s">
        <v>2032</v>
      </c>
    </row>
    <row r="67" spans="1:11" ht="30" customHeight="1" x14ac:dyDescent="0.2">
      <c r="A67" s="255"/>
      <c r="B67" s="257"/>
      <c r="C67" s="257" t="s">
        <v>254</v>
      </c>
      <c r="D67" s="106" t="s">
        <v>943</v>
      </c>
      <c r="E67" s="106" t="str">
        <f>IFERROR(VLOOKUP(D67,HIV_TranslationTable!$B$129:$D$144,MATCH(Instructions!$E$5,Instructions!$H$1:$H$3,0),0),"")</f>
        <v xml:space="preserve">  female (&lt;25)</v>
      </c>
      <c r="F67" s="122"/>
      <c r="G67" s="122"/>
      <c r="H67" s="122"/>
      <c r="I67" s="122"/>
      <c r="J67" s="107" t="s">
        <v>82</v>
      </c>
      <c r="K67" s="87"/>
    </row>
    <row r="68" spans="1:11" ht="30" customHeight="1" x14ac:dyDescent="0.2">
      <c r="A68" s="255"/>
      <c r="B68" s="257"/>
      <c r="C68" s="257" t="s">
        <v>254</v>
      </c>
      <c r="D68" s="106" t="s">
        <v>944</v>
      </c>
      <c r="E68" s="106" t="str">
        <f>IFERROR(VLOOKUP(D68,HIV_TranslationTable!$B$129:$D$144,MATCH(Instructions!$E$5,Instructions!$H$1:$H$3,0),0),"")</f>
        <v xml:space="preserve">  male (&lt;25)</v>
      </c>
      <c r="F68" s="122"/>
      <c r="G68" s="122"/>
      <c r="H68" s="122"/>
      <c r="I68" s="122"/>
      <c r="J68" s="107" t="s">
        <v>82</v>
      </c>
      <c r="K68" s="87"/>
    </row>
    <row r="69" spans="1:11" ht="30" customHeight="1" x14ac:dyDescent="0.2">
      <c r="A69" s="255"/>
      <c r="B69" s="257"/>
      <c r="C69" s="257" t="s">
        <v>254</v>
      </c>
      <c r="D69" s="106" t="s">
        <v>945</v>
      </c>
      <c r="E69" s="106" t="str">
        <f>IFERROR(VLOOKUP(D69,HIV_TranslationTable!$B$129:$D$144,MATCH(Instructions!$E$5,Instructions!$H$1:$H$3,0),0),"")</f>
        <v xml:space="preserve">  transgender people (&lt;25)</v>
      </c>
      <c r="F69" s="122"/>
      <c r="G69" s="122"/>
      <c r="H69" s="122"/>
      <c r="I69" s="122"/>
      <c r="J69" s="107"/>
      <c r="K69" s="87"/>
    </row>
    <row r="70" spans="1:11" ht="30" customHeight="1" x14ac:dyDescent="0.2">
      <c r="A70" s="255"/>
      <c r="B70" s="257"/>
      <c r="C70" s="257" t="s">
        <v>254</v>
      </c>
      <c r="D70" s="106" t="s">
        <v>946</v>
      </c>
      <c r="E70" s="106" t="str">
        <f>IFERROR(VLOOKUP(D70,HIV_TranslationTable!$B$129:$D$144,MATCH(Instructions!$E$5,Instructions!$H$1:$H$3,0),0),"")</f>
        <v xml:space="preserve">  female (25+)</v>
      </c>
      <c r="F70" s="122"/>
      <c r="G70" s="122"/>
      <c r="H70" s="122"/>
      <c r="I70" s="122"/>
      <c r="J70" s="107" t="s">
        <v>82</v>
      </c>
      <c r="K70" s="87"/>
    </row>
    <row r="71" spans="1:11" ht="30" customHeight="1" x14ac:dyDescent="0.2">
      <c r="A71" s="255"/>
      <c r="B71" s="257"/>
      <c r="C71" s="257" t="s">
        <v>254</v>
      </c>
      <c r="D71" s="106" t="s">
        <v>947</v>
      </c>
      <c r="E71" s="106" t="str">
        <f>IFERROR(VLOOKUP(D71,HIV_TranslationTable!$B$129:$D$144,MATCH(Instructions!$E$5,Instructions!$H$1:$H$3,0),0),"")</f>
        <v xml:space="preserve">  male (25+)</v>
      </c>
      <c r="F71" s="122"/>
      <c r="G71" s="122"/>
      <c r="H71" s="122"/>
      <c r="I71" s="122"/>
      <c r="J71" s="107" t="s">
        <v>82</v>
      </c>
      <c r="K71" s="87"/>
    </row>
    <row r="72" spans="1:11" ht="30" customHeight="1" x14ac:dyDescent="0.2">
      <c r="A72" s="255"/>
      <c r="B72" s="258"/>
      <c r="C72" s="258" t="s">
        <v>254</v>
      </c>
      <c r="D72" s="106" t="s">
        <v>948</v>
      </c>
      <c r="E72" s="106" t="str">
        <f>IFERROR(VLOOKUP(D72,HIV_TranslationTable!$B$129:$D$144,MATCH(Instructions!$E$5,Instructions!$H$1:$H$3,0),0),"")</f>
        <v xml:space="preserve">   transgender people (25+)</v>
      </c>
      <c r="F72" s="122"/>
      <c r="G72" s="122"/>
      <c r="H72" s="122"/>
      <c r="I72" s="122"/>
      <c r="J72" s="107"/>
      <c r="K72" s="87"/>
    </row>
    <row r="73" spans="1:11" ht="30" customHeight="1" x14ac:dyDescent="0.2">
      <c r="A73" s="255"/>
      <c r="B73" s="259" t="s">
        <v>255</v>
      </c>
      <c r="C73" s="256" t="str">
        <f>VLOOKUP(B73,HIV_TranslationTable!$B$129:$D$200,MATCH(Instructions!$E$5,Instructions!$H$1:$H$3,0),0)</f>
        <v>Knowledge of HIV status among Prisoners (percent)</v>
      </c>
      <c r="D73" s="106"/>
      <c r="E73" s="106" t="str">
        <f>IFERROR(VLOOKUP(D73,HIV_TranslationTable!$B$129:$D$144,MATCH(Instructions!$E$5,Instructions!$H$1:$H$3,0),0),"")</f>
        <v/>
      </c>
      <c r="F73" s="122"/>
      <c r="G73" s="122"/>
      <c r="H73" s="122"/>
      <c r="I73" s="122"/>
      <c r="J73" s="107" t="s">
        <v>82</v>
      </c>
      <c r="K73" s="87"/>
    </row>
    <row r="74" spans="1:11" ht="30" customHeight="1" x14ac:dyDescent="0.2">
      <c r="A74" s="255"/>
      <c r="B74" s="260"/>
      <c r="C74" s="257" t="s">
        <v>254</v>
      </c>
      <c r="D74" s="106" t="s">
        <v>943</v>
      </c>
      <c r="E74" s="106" t="str">
        <f>IFERROR(VLOOKUP(D74,HIV_TranslationTable!$B$129:$D$144,MATCH(Instructions!$E$5,Instructions!$H$1:$H$3,0),0),"")</f>
        <v xml:space="preserve">  female (&lt;25)</v>
      </c>
      <c r="F74" s="122"/>
      <c r="G74" s="122"/>
      <c r="H74" s="122"/>
      <c r="I74" s="122"/>
      <c r="J74" s="107" t="s">
        <v>82</v>
      </c>
      <c r="K74" s="87"/>
    </row>
    <row r="75" spans="1:11" ht="30" customHeight="1" x14ac:dyDescent="0.2">
      <c r="A75" s="255"/>
      <c r="B75" s="260"/>
      <c r="C75" s="257" t="s">
        <v>254</v>
      </c>
      <c r="D75" s="106" t="s">
        <v>944</v>
      </c>
      <c r="E75" s="106" t="str">
        <f>IFERROR(VLOOKUP(D75,HIV_TranslationTable!$B$129:$D$144,MATCH(Instructions!$E$5,Instructions!$H$1:$H$3,0),0),"")</f>
        <v xml:space="preserve">  male (&lt;25)</v>
      </c>
      <c r="F75" s="122"/>
      <c r="G75" s="122"/>
      <c r="H75" s="122"/>
      <c r="I75" s="122"/>
      <c r="J75" s="107" t="s">
        <v>82</v>
      </c>
      <c r="K75" s="87"/>
    </row>
    <row r="76" spans="1:11" ht="30" customHeight="1" x14ac:dyDescent="0.2">
      <c r="A76" s="255"/>
      <c r="B76" s="260"/>
      <c r="C76" s="257" t="s">
        <v>254</v>
      </c>
      <c r="D76" s="106" t="s">
        <v>945</v>
      </c>
      <c r="E76" s="106" t="str">
        <f>IFERROR(VLOOKUP(D76,HIV_TranslationTable!$B$129:$D$144,MATCH(Instructions!$E$5,Instructions!$H$1:$H$3,0),0),"")</f>
        <v xml:space="preserve">  transgender people (&lt;25)</v>
      </c>
      <c r="F76" s="122"/>
      <c r="G76" s="122"/>
      <c r="H76" s="122"/>
      <c r="I76" s="122"/>
      <c r="J76" s="107"/>
      <c r="K76" s="87"/>
    </row>
    <row r="77" spans="1:11" ht="30" customHeight="1" x14ac:dyDescent="0.2">
      <c r="A77" s="255"/>
      <c r="B77" s="260"/>
      <c r="C77" s="257" t="s">
        <v>254</v>
      </c>
      <c r="D77" s="106" t="s">
        <v>946</v>
      </c>
      <c r="E77" s="106" t="str">
        <f>IFERROR(VLOOKUP(D77,HIV_TranslationTable!$B$129:$D$144,MATCH(Instructions!$E$5,Instructions!$H$1:$H$3,0),0),"")</f>
        <v xml:space="preserve">  female (25+)</v>
      </c>
      <c r="F77" s="122"/>
      <c r="G77" s="122"/>
      <c r="H77" s="122"/>
      <c r="I77" s="122"/>
      <c r="J77" s="107" t="s">
        <v>82</v>
      </c>
      <c r="K77" s="87"/>
    </row>
    <row r="78" spans="1:11" ht="30" customHeight="1" x14ac:dyDescent="0.2">
      <c r="A78" s="255"/>
      <c r="B78" s="260"/>
      <c r="C78" s="257" t="s">
        <v>254</v>
      </c>
      <c r="D78" s="106" t="s">
        <v>947</v>
      </c>
      <c r="E78" s="106" t="str">
        <f>IFERROR(VLOOKUP(D78,HIV_TranslationTable!$B$129:$D$144,MATCH(Instructions!$E$5,Instructions!$H$1:$H$3,0),0),"")</f>
        <v xml:space="preserve">  male (25+)</v>
      </c>
      <c r="F78" s="122"/>
      <c r="G78" s="122"/>
      <c r="H78" s="122"/>
      <c r="I78" s="122"/>
      <c r="J78" s="107" t="s">
        <v>82</v>
      </c>
      <c r="K78" s="87"/>
    </row>
    <row r="79" spans="1:11" ht="30" customHeight="1" x14ac:dyDescent="0.2">
      <c r="A79" s="255"/>
      <c r="B79" s="261"/>
      <c r="C79" s="258" t="s">
        <v>254</v>
      </c>
      <c r="D79" s="106" t="s">
        <v>948</v>
      </c>
      <c r="E79" s="106" t="str">
        <f>IFERROR(VLOOKUP(D79,HIV_TranslationTable!$B$129:$D$144,MATCH(Instructions!$E$5,Instructions!$H$1:$H$3,0),0),"")</f>
        <v xml:space="preserve">   transgender people (25+)</v>
      </c>
      <c r="F79" s="122"/>
      <c r="G79" s="122"/>
      <c r="H79" s="122"/>
      <c r="I79" s="122"/>
      <c r="J79" s="107"/>
      <c r="K79" s="87"/>
    </row>
    <row r="80" spans="1:11" ht="30" customHeight="1" x14ac:dyDescent="0.2">
      <c r="A80" s="255"/>
      <c r="B80" s="259" t="s">
        <v>256</v>
      </c>
      <c r="C80" s="256" t="str">
        <f>VLOOKUP(B80,HIV_TranslationTable!$B$129:$D$200,MATCH(Instructions!$E$5,Instructions!$H$1:$H$3,0),0)</f>
        <v>HIV prevelance among sex workers (percent)</v>
      </c>
      <c r="D80" s="106"/>
      <c r="E80" s="106" t="str">
        <f>IFERROR(VLOOKUP(D80,HIV_TranslationTable!$B$129:$D$144,MATCH(Instructions!$E$5,Instructions!$H$1:$H$3,0),0),"")</f>
        <v/>
      </c>
      <c r="F80" s="122"/>
      <c r="G80" s="122"/>
      <c r="H80" s="122"/>
      <c r="I80" s="122"/>
      <c r="J80" s="107" t="s">
        <v>82</v>
      </c>
      <c r="K80" s="87"/>
    </row>
    <row r="81" spans="1:11" ht="30" customHeight="1" x14ac:dyDescent="0.2">
      <c r="A81" s="255"/>
      <c r="B81" s="260"/>
      <c r="C81" s="257" t="s">
        <v>254</v>
      </c>
      <c r="D81" s="106" t="s">
        <v>943</v>
      </c>
      <c r="E81" s="106" t="str">
        <f>IFERROR(VLOOKUP(D81,HIV_TranslationTable!$B$129:$D$144,MATCH(Instructions!$E$5,Instructions!$H$1:$H$3,0),0),"")</f>
        <v xml:space="preserve">  female (&lt;25)</v>
      </c>
      <c r="F81" s="122"/>
      <c r="G81" s="122"/>
      <c r="H81" s="122"/>
      <c r="I81" s="122"/>
      <c r="J81" s="107" t="s">
        <v>82</v>
      </c>
      <c r="K81" s="87"/>
    </row>
    <row r="82" spans="1:11" ht="30" customHeight="1" x14ac:dyDescent="0.2">
      <c r="A82" s="255"/>
      <c r="B82" s="260"/>
      <c r="C82" s="257" t="s">
        <v>254</v>
      </c>
      <c r="D82" s="106" t="s">
        <v>944</v>
      </c>
      <c r="E82" s="106" t="str">
        <f>IFERROR(VLOOKUP(D82,HIV_TranslationTable!$B$129:$D$144,MATCH(Instructions!$E$5,Instructions!$H$1:$H$3,0),0),"")</f>
        <v xml:space="preserve">  male (&lt;25)</v>
      </c>
      <c r="F82" s="122"/>
      <c r="G82" s="122"/>
      <c r="H82" s="122"/>
      <c r="I82" s="122"/>
      <c r="J82" s="107" t="s">
        <v>82</v>
      </c>
      <c r="K82" s="87"/>
    </row>
    <row r="83" spans="1:11" ht="30" customHeight="1" x14ac:dyDescent="0.2">
      <c r="A83" s="255"/>
      <c r="B83" s="260"/>
      <c r="C83" s="257" t="s">
        <v>254</v>
      </c>
      <c r="D83" s="106" t="s">
        <v>945</v>
      </c>
      <c r="E83" s="106" t="str">
        <f>IFERROR(VLOOKUP(D83,HIV_TranslationTable!$B$129:$D$144,MATCH(Instructions!$E$5,Instructions!$H$1:$H$3,0),0),"")</f>
        <v xml:space="preserve">  transgender people (&lt;25)</v>
      </c>
      <c r="F83" s="122"/>
      <c r="G83" s="122"/>
      <c r="H83" s="122"/>
      <c r="I83" s="122"/>
      <c r="J83" s="107"/>
      <c r="K83" s="87"/>
    </row>
    <row r="84" spans="1:11" ht="30" customHeight="1" x14ac:dyDescent="0.2">
      <c r="A84" s="255"/>
      <c r="B84" s="260"/>
      <c r="C84" s="257" t="s">
        <v>254</v>
      </c>
      <c r="D84" s="106" t="s">
        <v>946</v>
      </c>
      <c r="E84" s="106" t="str">
        <f>IFERROR(VLOOKUP(D84,HIV_TranslationTable!$B$129:$D$144,MATCH(Instructions!$E$5,Instructions!$H$1:$H$3,0),0),"")</f>
        <v xml:space="preserve">  female (25+)</v>
      </c>
      <c r="F84" s="122"/>
      <c r="G84" s="122"/>
      <c r="H84" s="122"/>
      <c r="I84" s="122"/>
      <c r="J84" s="107" t="s">
        <v>82</v>
      </c>
      <c r="K84" s="87"/>
    </row>
    <row r="85" spans="1:11" ht="30" customHeight="1" x14ac:dyDescent="0.2">
      <c r="A85" s="255"/>
      <c r="B85" s="260"/>
      <c r="C85" s="257" t="s">
        <v>254</v>
      </c>
      <c r="D85" s="106" t="s">
        <v>947</v>
      </c>
      <c r="E85" s="106" t="str">
        <f>IFERROR(VLOOKUP(D85,HIV_TranslationTable!$B$129:$D$144,MATCH(Instructions!$E$5,Instructions!$H$1:$H$3,0),0),"")</f>
        <v xml:space="preserve">  male (25+)</v>
      </c>
      <c r="F85" s="122"/>
      <c r="G85" s="122"/>
      <c r="H85" s="122"/>
      <c r="I85" s="122"/>
      <c r="J85" s="107" t="s">
        <v>82</v>
      </c>
      <c r="K85" s="87"/>
    </row>
    <row r="86" spans="1:11" ht="30" customHeight="1" x14ac:dyDescent="0.2">
      <c r="A86" s="255"/>
      <c r="B86" s="261"/>
      <c r="C86" s="258" t="s">
        <v>254</v>
      </c>
      <c r="D86" s="106" t="s">
        <v>948</v>
      </c>
      <c r="E86" s="106" t="str">
        <f>IFERROR(VLOOKUP(D86,HIV_TranslationTable!$B$129:$D$144,MATCH(Instructions!$E$5,Instructions!$H$1:$H$3,0),0),"")</f>
        <v xml:space="preserve">   transgender people (25+)</v>
      </c>
      <c r="F86" s="122"/>
      <c r="G86" s="122"/>
      <c r="H86" s="122"/>
      <c r="I86" s="122"/>
      <c r="J86" s="107"/>
      <c r="K86" s="87"/>
    </row>
    <row r="87" spans="1:11" ht="30" customHeight="1" x14ac:dyDescent="0.2">
      <c r="A87" s="255"/>
      <c r="B87" s="259" t="s">
        <v>951</v>
      </c>
      <c r="C87" s="259" t="str">
        <f>VLOOKUP(B87,HIV_TranslationTable!$B$129:$D$200,MATCH(Instructions!$E$5,Instructions!$H$1:$H$3,0),0)</f>
        <v>HIV prevelance among transgender people (percent)</v>
      </c>
      <c r="D87" s="106"/>
      <c r="E87" s="106" t="str">
        <f>IFERROR(VLOOKUP(D87,HIV_TranslationTable!$B$129:$D$144,MATCH(Instructions!$E$5,Instructions!$H$1:$H$3,0),0),"")</f>
        <v/>
      </c>
      <c r="F87" s="122"/>
      <c r="G87" s="122"/>
      <c r="H87" s="122"/>
      <c r="I87" s="122"/>
      <c r="J87" s="107" t="s">
        <v>82</v>
      </c>
      <c r="K87" s="87"/>
    </row>
    <row r="88" spans="1:11" ht="30" customHeight="1" x14ac:dyDescent="0.2">
      <c r="A88" s="255"/>
      <c r="B88" s="260"/>
      <c r="C88" s="260" t="s">
        <v>257</v>
      </c>
      <c r="D88" s="106" t="s">
        <v>949</v>
      </c>
      <c r="E88" s="106" t="str">
        <f>IFERROR(VLOOKUP(D88,HIV_TranslationTable!$B$129:$D$144,MATCH(Instructions!$E$5,Instructions!$H$1:$H$3,0),0),"")</f>
        <v xml:space="preserve">  &lt;25 yrs</v>
      </c>
      <c r="F88" s="122"/>
      <c r="G88" s="122"/>
      <c r="H88" s="122"/>
      <c r="I88" s="122"/>
      <c r="J88" s="107" t="s">
        <v>82</v>
      </c>
      <c r="K88" s="87"/>
    </row>
    <row r="89" spans="1:11" ht="30" customHeight="1" x14ac:dyDescent="0.2">
      <c r="A89" s="255"/>
      <c r="B89" s="260"/>
      <c r="C89" s="260" t="s">
        <v>257</v>
      </c>
      <c r="D89" s="106" t="s">
        <v>950</v>
      </c>
      <c r="E89" s="106" t="str">
        <f>IFERROR(VLOOKUP(D89,HIV_TranslationTable!$B$129:$D$144,MATCH(Instructions!$E$5,Instructions!$H$1:$H$3,0),0),"")</f>
        <v xml:space="preserve">  25+ yrs</v>
      </c>
      <c r="F89" s="122"/>
      <c r="G89" s="122"/>
      <c r="H89" s="122"/>
      <c r="I89" s="122"/>
      <c r="J89" s="107" t="s">
        <v>82</v>
      </c>
      <c r="K89" s="87"/>
    </row>
    <row r="90" spans="1:11" ht="30" customHeight="1" x14ac:dyDescent="0.2">
      <c r="A90" s="255"/>
      <c r="B90" s="259" t="s">
        <v>258</v>
      </c>
      <c r="C90" s="259" t="str">
        <f>VLOOKUP(B90,HIV_TranslationTable!$B$129:$D$200,MATCH(Instructions!$E$5,Instructions!$H$1:$H$3,0),0)</f>
        <v>HIV prevelance among MSM (percent)</v>
      </c>
      <c r="D90" s="106"/>
      <c r="E90" s="106" t="str">
        <f>IFERROR(VLOOKUP(D90,HIV_TranslationTable!$B$129:$D$144,MATCH(Instructions!$E$5,Instructions!$H$1:$H$3,0),0),"")</f>
        <v/>
      </c>
      <c r="F90" s="122"/>
      <c r="G90" s="122"/>
      <c r="H90" s="122" t="s">
        <v>2035</v>
      </c>
      <c r="I90" s="122"/>
      <c r="J90" s="107" t="s">
        <v>82</v>
      </c>
      <c r="K90" s="87" t="s">
        <v>2036</v>
      </c>
    </row>
    <row r="91" spans="1:11" ht="30" customHeight="1" x14ac:dyDescent="0.2">
      <c r="A91" s="255"/>
      <c r="B91" s="260"/>
      <c r="C91" s="260" t="s">
        <v>258</v>
      </c>
      <c r="D91" s="106" t="s">
        <v>949</v>
      </c>
      <c r="E91" s="106" t="str">
        <f>IFERROR(VLOOKUP(D91,HIV_TranslationTable!$B$129:$D$144,MATCH(Instructions!$E$5,Instructions!$H$1:$H$3,0),0),"")</f>
        <v xml:space="preserve">  &lt;25 yrs</v>
      </c>
      <c r="F91" s="122"/>
      <c r="G91" s="122"/>
      <c r="H91" s="122"/>
      <c r="I91" s="122"/>
      <c r="J91" s="107" t="s">
        <v>82</v>
      </c>
      <c r="K91" s="87"/>
    </row>
    <row r="92" spans="1:11" ht="30" customHeight="1" x14ac:dyDescent="0.2">
      <c r="A92" s="255"/>
      <c r="B92" s="261"/>
      <c r="C92" s="261" t="s">
        <v>258</v>
      </c>
      <c r="D92" s="106" t="s">
        <v>950</v>
      </c>
      <c r="E92" s="106" t="str">
        <f>IFERROR(VLOOKUP(D92,HIV_TranslationTable!$B$129:$D$144,MATCH(Instructions!$E$5,Instructions!$H$1:$H$3,0),0),"")</f>
        <v xml:space="preserve">  25+ yrs</v>
      </c>
      <c r="F92" s="122"/>
      <c r="G92" s="122"/>
      <c r="H92" s="122"/>
      <c r="I92" s="122"/>
      <c r="J92" s="107" t="s">
        <v>82</v>
      </c>
      <c r="K92" s="87"/>
    </row>
    <row r="93" spans="1:11" ht="30" customHeight="1" x14ac:dyDescent="0.2">
      <c r="A93" s="255"/>
      <c r="B93" s="262" t="s">
        <v>259</v>
      </c>
      <c r="C93" s="262" t="str">
        <f>VLOOKUP(B93,HIV_TranslationTable!$B$129:$D$200,MATCH(Instructions!$E$5,Instructions!$H$1:$H$3,0),0)</f>
        <v>HIV prevelance among PWID (percent)</v>
      </c>
      <c r="D93" s="106"/>
      <c r="E93" s="106" t="str">
        <f>IFERROR(VLOOKUP(D93,HIV_TranslationTable!$B$129:$D$144,MATCH(Instructions!$E$5,Instructions!$H$1:$H$3,0),0),"")</f>
        <v/>
      </c>
      <c r="F93" s="122"/>
      <c r="G93" s="122"/>
      <c r="H93" s="122" t="s">
        <v>2037</v>
      </c>
      <c r="I93" s="122"/>
      <c r="J93" s="107" t="s">
        <v>82</v>
      </c>
      <c r="K93" s="87" t="s">
        <v>2038</v>
      </c>
    </row>
    <row r="94" spans="1:11" ht="30" customHeight="1" x14ac:dyDescent="0.2">
      <c r="A94" s="255"/>
      <c r="B94" s="262"/>
      <c r="C94" s="262" t="s">
        <v>259</v>
      </c>
      <c r="D94" s="106" t="s">
        <v>943</v>
      </c>
      <c r="E94" s="106" t="str">
        <f>IFERROR(VLOOKUP(D94,HIV_TranslationTable!$B$129:$D$144,MATCH(Instructions!$E$5,Instructions!$H$1:$H$3,0),0),"")</f>
        <v xml:space="preserve">  female (&lt;25)</v>
      </c>
      <c r="F94" s="122"/>
      <c r="G94" s="122"/>
      <c r="H94" s="122"/>
      <c r="I94" s="122"/>
      <c r="J94" s="107" t="s">
        <v>82</v>
      </c>
      <c r="K94" s="87"/>
    </row>
    <row r="95" spans="1:11" ht="30" customHeight="1" x14ac:dyDescent="0.2">
      <c r="A95" s="255"/>
      <c r="B95" s="262"/>
      <c r="C95" s="262" t="s">
        <v>259</v>
      </c>
      <c r="D95" s="106" t="s">
        <v>944</v>
      </c>
      <c r="E95" s="106" t="str">
        <f>IFERROR(VLOOKUP(D95,HIV_TranslationTable!$B$129:$D$144,MATCH(Instructions!$E$5,Instructions!$H$1:$H$3,0),0),"")</f>
        <v xml:space="preserve">  male (&lt;25)</v>
      </c>
      <c r="F95" s="122"/>
      <c r="G95" s="122"/>
      <c r="H95" s="122"/>
      <c r="I95" s="122"/>
      <c r="J95" s="107" t="s">
        <v>82</v>
      </c>
      <c r="K95" s="87"/>
    </row>
    <row r="96" spans="1:11" ht="30" customHeight="1" x14ac:dyDescent="0.2">
      <c r="A96" s="255"/>
      <c r="B96" s="262"/>
      <c r="C96" s="262" t="s">
        <v>259</v>
      </c>
      <c r="D96" s="106" t="s">
        <v>945</v>
      </c>
      <c r="E96" s="106" t="str">
        <f>IFERROR(VLOOKUP(D96,HIV_TranslationTable!$B$129:$D$144,MATCH(Instructions!$E$5,Instructions!$H$1:$H$3,0),0),"")</f>
        <v xml:space="preserve">  transgender people (&lt;25)</v>
      </c>
      <c r="F96" s="122"/>
      <c r="G96" s="122"/>
      <c r="H96" s="122"/>
      <c r="I96" s="122"/>
      <c r="J96" s="107"/>
      <c r="K96" s="87"/>
    </row>
    <row r="97" spans="1:11" ht="30" customHeight="1" x14ac:dyDescent="0.2">
      <c r="A97" s="255"/>
      <c r="B97" s="262"/>
      <c r="C97" s="262" t="s">
        <v>259</v>
      </c>
      <c r="D97" s="106" t="s">
        <v>946</v>
      </c>
      <c r="E97" s="106" t="str">
        <f>IFERROR(VLOOKUP(D97,HIV_TranslationTable!$B$129:$D$144,MATCH(Instructions!$E$5,Instructions!$H$1:$H$3,0),0),"")</f>
        <v xml:space="preserve">  female (25+)</v>
      </c>
      <c r="F97" s="122"/>
      <c r="G97" s="122"/>
      <c r="H97" s="122"/>
      <c r="I97" s="122"/>
      <c r="J97" s="107" t="s">
        <v>82</v>
      </c>
      <c r="K97" s="87"/>
    </row>
    <row r="98" spans="1:11" ht="30" customHeight="1" x14ac:dyDescent="0.2">
      <c r="A98" s="255"/>
      <c r="B98" s="262"/>
      <c r="C98" s="262" t="s">
        <v>259</v>
      </c>
      <c r="D98" s="106" t="s">
        <v>947</v>
      </c>
      <c r="E98" s="106" t="str">
        <f>IFERROR(VLOOKUP(D98,HIV_TranslationTable!$B$129:$D$144,MATCH(Instructions!$E$5,Instructions!$H$1:$H$3,0),0),"")</f>
        <v xml:space="preserve">  male (25+)</v>
      </c>
      <c r="F98" s="122"/>
      <c r="G98" s="122"/>
      <c r="H98" s="122"/>
      <c r="I98" s="122"/>
      <c r="J98" s="107" t="s">
        <v>82</v>
      </c>
      <c r="K98" s="87"/>
    </row>
    <row r="99" spans="1:11" ht="30" customHeight="1" x14ac:dyDescent="0.2">
      <c r="A99" s="255"/>
      <c r="B99" s="262"/>
      <c r="C99" s="262" t="s">
        <v>259</v>
      </c>
      <c r="D99" s="106" t="s">
        <v>948</v>
      </c>
      <c r="E99" s="106" t="str">
        <f>IFERROR(VLOOKUP(D99,HIV_TranslationTable!$B$129:$D$144,MATCH(Instructions!$E$5,Instructions!$H$1:$H$3,0),0),"")</f>
        <v xml:space="preserve">   transgender people (25+)</v>
      </c>
      <c r="F99" s="122"/>
      <c r="G99" s="122"/>
      <c r="H99" s="122"/>
      <c r="I99" s="122"/>
      <c r="J99" s="107"/>
      <c r="K99" s="87"/>
    </row>
    <row r="100" spans="1:11" ht="30" customHeight="1" x14ac:dyDescent="0.2">
      <c r="A100" s="255"/>
      <c r="B100" s="259" t="s">
        <v>952</v>
      </c>
      <c r="C100" s="259" t="str">
        <f>VLOOKUP(B100,HIV_TranslationTable!$B$129:$D$200,MATCH(Instructions!$E$5,Instructions!$H$1:$H$3,0),0)</f>
        <v>HIV prevelance among Prisoners (percent)</v>
      </c>
      <c r="D100" s="106"/>
      <c r="E100" s="106" t="str">
        <f>IFERROR(VLOOKUP(D100,HIV_TranslationTable!$B$129:$D$144,MATCH(Instructions!$E$5,Instructions!$H$1:$H$3,0),0),"")</f>
        <v/>
      </c>
      <c r="F100" s="122"/>
      <c r="G100" s="122"/>
      <c r="H100" s="122"/>
      <c r="I100" s="122"/>
      <c r="J100" s="107" t="s">
        <v>82</v>
      </c>
      <c r="K100" s="87"/>
    </row>
    <row r="101" spans="1:11" ht="30" customHeight="1" x14ac:dyDescent="0.2">
      <c r="A101" s="255"/>
      <c r="B101" s="260"/>
      <c r="C101" s="260" t="s">
        <v>260</v>
      </c>
      <c r="D101" s="106" t="s">
        <v>949</v>
      </c>
      <c r="E101" s="106" t="str">
        <f>IFERROR(VLOOKUP(D101,HIV_TranslationTable!$B$129:$D$144,MATCH(Instructions!$E$5,Instructions!$H$1:$H$3,0),0),"")</f>
        <v xml:space="preserve">  &lt;25 yrs</v>
      </c>
      <c r="F101" s="122"/>
      <c r="G101" s="122"/>
      <c r="H101" s="122"/>
      <c r="I101" s="122"/>
      <c r="J101" s="107" t="s">
        <v>82</v>
      </c>
      <c r="K101" s="87"/>
    </row>
    <row r="102" spans="1:11" ht="30" customHeight="1" x14ac:dyDescent="0.2">
      <c r="A102" s="254"/>
      <c r="B102" s="261"/>
      <c r="C102" s="261" t="s">
        <v>260</v>
      </c>
      <c r="D102" s="106" t="s">
        <v>950</v>
      </c>
      <c r="E102" s="106" t="str">
        <f>IFERROR(VLOOKUP(D102,HIV_TranslationTable!$B$129:$D$144,MATCH(Instructions!$E$5,Instructions!$H$1:$H$3,0),0),"")</f>
        <v xml:space="preserve">  25+ yrs</v>
      </c>
      <c r="F102" s="122"/>
      <c r="G102" s="122"/>
      <c r="H102" s="122"/>
      <c r="I102" s="122"/>
      <c r="J102" s="107" t="s">
        <v>82</v>
      </c>
      <c r="K102" s="87"/>
    </row>
    <row r="103" spans="1:11" ht="30" customHeight="1" x14ac:dyDescent="0.2">
      <c r="A103" s="250" t="str">
        <f t="array" ref="A103">INDEX(HIV_TranslationTable!B198:D198,,MATCH(Instructions!$E$5,Instructions!$H$1:$H$3,0))</f>
        <v>Stigma, discrimination and violence</v>
      </c>
      <c r="B103" s="109" t="s">
        <v>261</v>
      </c>
      <c r="C103" s="118" t="str">
        <f>VLOOKUP(B103,HIV_TranslationTable!$B$129:$D$200,MATCH(Instructions!$E$5,Instructions!$H$1:$H$3,0),0)</f>
        <v>Discriminatory attitudes towards people living with HIV</v>
      </c>
      <c r="D103" s="106" t="s">
        <v>942</v>
      </c>
      <c r="E103" s="106" t="str">
        <f>IFERROR(VLOOKUP(D103,HIV_TranslationTable!$B$129:$D$144,MATCH(Instructions!$E$5,Instructions!$H$1:$H$3,0),0),"")</f>
        <v>n/a</v>
      </c>
      <c r="F103" s="122"/>
      <c r="G103" s="122"/>
      <c r="H103" s="122"/>
      <c r="I103" s="122"/>
      <c r="J103" s="107" t="s">
        <v>82</v>
      </c>
      <c r="K103" s="87"/>
    </row>
    <row r="104" spans="1:11" ht="30" customHeight="1" x14ac:dyDescent="0.2">
      <c r="A104" s="251"/>
      <c r="B104" s="109" t="s">
        <v>262</v>
      </c>
      <c r="C104" s="118" t="str">
        <f>VLOOKUP(B104,HIV_TranslationTable!$B$129:$D$200,MATCH(Instructions!$E$5,Instructions!$H$1:$H$3,0),0)</f>
        <v>Sex workers: Avoidance of health care because of stigma and discrimination</v>
      </c>
      <c r="D104" s="106" t="s">
        <v>942</v>
      </c>
      <c r="E104" s="106" t="str">
        <f>IFERROR(VLOOKUP(D104,HIV_TranslationTable!$B$129:$D$144,MATCH(Instructions!$E$5,Instructions!$H$1:$H$3,0),0),"")</f>
        <v>n/a</v>
      </c>
      <c r="F104" s="122"/>
      <c r="G104" s="122"/>
      <c r="H104" s="122"/>
      <c r="I104" s="122"/>
      <c r="J104" s="107"/>
      <c r="K104" s="87"/>
    </row>
    <row r="105" spans="1:11" ht="30" customHeight="1" x14ac:dyDescent="0.2">
      <c r="A105" s="251"/>
      <c r="B105" s="109" t="s">
        <v>263</v>
      </c>
      <c r="C105" s="118" t="str">
        <f>VLOOKUP(B105,HIV_TranslationTable!$B$129:$D$200,MATCH(Instructions!$E$5,Instructions!$H$1:$H$3,0),0)</f>
        <v>MSM: Avoidance of health care because of stigma and discrimination</v>
      </c>
      <c r="D105" s="106" t="s">
        <v>942</v>
      </c>
      <c r="E105" s="106" t="str">
        <f>IFERROR(VLOOKUP(D105,HIV_TranslationTable!$B$129:$D$144,MATCH(Instructions!$E$5,Instructions!$H$1:$H$3,0),0),"")</f>
        <v>n/a</v>
      </c>
      <c r="F105" s="122"/>
      <c r="G105" s="122"/>
      <c r="H105" s="122"/>
      <c r="I105" s="122"/>
      <c r="J105" s="107" t="s">
        <v>82</v>
      </c>
      <c r="K105" s="87"/>
    </row>
    <row r="106" spans="1:11" ht="30" customHeight="1" x14ac:dyDescent="0.2">
      <c r="A106" s="251"/>
      <c r="B106" s="109" t="s">
        <v>264</v>
      </c>
      <c r="C106" s="118" t="str">
        <f>VLOOKUP(B106,HIV_TranslationTable!$B$129:$D$200,MATCH(Instructions!$E$5,Instructions!$H$1:$H$3,0),0)</f>
        <v>PWID: Avoidance of health care because of stigma and discrimination</v>
      </c>
      <c r="D106" s="106" t="s">
        <v>942</v>
      </c>
      <c r="E106" s="106" t="str">
        <f>IFERROR(VLOOKUP(D106,HIV_TranslationTable!$B$129:$D$144,MATCH(Instructions!$E$5,Instructions!$H$1:$H$3,0),0),"")</f>
        <v>n/a</v>
      </c>
      <c r="F106" s="122"/>
      <c r="G106" s="122"/>
      <c r="H106" s="122"/>
      <c r="I106" s="122"/>
      <c r="J106" s="107" t="s">
        <v>82</v>
      </c>
      <c r="K106" s="87"/>
    </row>
    <row r="107" spans="1:11" ht="30" customHeight="1" x14ac:dyDescent="0.2">
      <c r="A107" s="251"/>
      <c r="B107" s="109" t="s">
        <v>265</v>
      </c>
      <c r="C107" s="118" t="str">
        <f>VLOOKUP(B107,HIV_TranslationTable!$B$129:$D$200,MATCH(Instructions!$E$5,Instructions!$H$1:$H$3,0),0)</f>
        <v>Transgender people: Avoidance of health care because of stigma and discrimination</v>
      </c>
      <c r="D107" s="106" t="s">
        <v>942</v>
      </c>
      <c r="E107" s="106" t="str">
        <f>IFERROR(VLOOKUP(D107,HIV_TranslationTable!$B$129:$D$144,MATCH(Instructions!$E$5,Instructions!$H$1:$H$3,0),0),"")</f>
        <v>n/a</v>
      </c>
      <c r="F107" s="122"/>
      <c r="G107" s="122"/>
      <c r="H107" s="122"/>
      <c r="I107" s="122"/>
      <c r="J107" s="107" t="s">
        <v>82</v>
      </c>
      <c r="K107" s="87"/>
    </row>
    <row r="108" spans="1:11" ht="30" customHeight="1" x14ac:dyDescent="0.2">
      <c r="A108" s="251"/>
      <c r="B108" s="118" t="s">
        <v>266</v>
      </c>
      <c r="C108" s="118" t="str">
        <f>VLOOKUP(B108,HIV_TranslationTable!$B$129:$D$200,MATCH(Instructions!$E$5,Instructions!$H$1:$H$3,0),0)</f>
        <v>Physical and sexual violence committed by husband/partner in last 12 months</v>
      </c>
      <c r="D108" s="106" t="s">
        <v>942</v>
      </c>
      <c r="E108" s="106" t="str">
        <f>IFERROR(VLOOKUP(D108,HIV_TranslationTable!$B$129:$D$144,MATCH(Instructions!$E$5,Instructions!$H$1:$H$3,0),0),"")</f>
        <v>n/a</v>
      </c>
      <c r="F108" s="122"/>
      <c r="G108" s="122"/>
      <c r="H108" s="122"/>
      <c r="I108" s="122"/>
      <c r="J108" s="107" t="s">
        <v>131</v>
      </c>
      <c r="K108" s="87"/>
    </row>
    <row r="109" spans="1:11" ht="30" customHeight="1" x14ac:dyDescent="0.2">
      <c r="A109" s="251"/>
      <c r="B109" s="109" t="s">
        <v>267</v>
      </c>
      <c r="C109" s="118" t="str">
        <f>VLOOKUP(B109,HIV_TranslationTable!$B$129:$D$200,MATCH(Instructions!$E$5,Instructions!$H$1:$H$3,0),0)</f>
        <v>Internalized stigma reported by people living with HIV</v>
      </c>
      <c r="D109" s="106" t="s">
        <v>942</v>
      </c>
      <c r="E109" s="106" t="str">
        <f>IFERROR(VLOOKUP(D109,HIV_TranslationTable!$B$129:$D$144,MATCH(Instructions!$E$5,Instructions!$H$1:$H$3,0),0),"")</f>
        <v>n/a</v>
      </c>
      <c r="F109" s="122"/>
      <c r="G109" s="122"/>
      <c r="H109" s="122"/>
      <c r="I109" s="122"/>
      <c r="J109" s="107" t="s">
        <v>131</v>
      </c>
      <c r="K109" s="87"/>
    </row>
    <row r="110" spans="1:11" ht="30" customHeight="1" x14ac:dyDescent="0.2">
      <c r="A110" s="251"/>
      <c r="B110" s="109" t="s">
        <v>268</v>
      </c>
      <c r="C110" s="118" t="str">
        <f>VLOOKUP(B110,HIV_TranslationTable!$B$129:$D$200,MATCH(Instructions!$E$5,Instructions!$H$1:$H$3,0),0)</f>
        <v>Stigma and discrimination experienced by people living with HIV in community settings</v>
      </c>
      <c r="D110" s="106" t="s">
        <v>942</v>
      </c>
      <c r="E110" s="106" t="str">
        <f>IFERROR(VLOOKUP(D110,HIV_TranslationTable!$B$129:$D$144,MATCH(Instructions!$E$5,Instructions!$H$1:$H$3,0),0),"")</f>
        <v>n/a</v>
      </c>
      <c r="F110" s="122"/>
      <c r="G110" s="122"/>
      <c r="H110" s="122"/>
      <c r="I110" s="122"/>
      <c r="J110" s="107" t="s">
        <v>131</v>
      </c>
      <c r="K110" s="87"/>
    </row>
    <row r="111" spans="1:11" ht="30" customHeight="1" x14ac:dyDescent="0.2">
      <c r="A111" s="251"/>
      <c r="B111" s="102" t="s">
        <v>269</v>
      </c>
      <c r="C111" s="118" t="str">
        <f>VLOOKUP(B111,HIV_TranslationTable!$B$129:$D$200,MATCH(Instructions!$E$5,Instructions!$H$1:$H$3,0),0)</f>
        <v>Experience of HIV-related discrimination in health-care settings</v>
      </c>
      <c r="D111" s="106" t="s">
        <v>942</v>
      </c>
      <c r="E111" s="106" t="str">
        <f>IFERROR(VLOOKUP(D111,HIV_TranslationTable!$B$129:$D$144,MATCH(Instructions!$E$5,Instructions!$H$1:$H$3,0),0),"")</f>
        <v>n/a</v>
      </c>
      <c r="F111" s="122"/>
      <c r="G111" s="122"/>
      <c r="H111" s="122"/>
      <c r="I111" s="122"/>
      <c r="J111" s="107" t="s">
        <v>131</v>
      </c>
      <c r="K111" s="87"/>
    </row>
    <row r="112" spans="1:11" ht="30" customHeight="1" x14ac:dyDescent="0.2">
      <c r="A112" s="251"/>
      <c r="B112" s="102" t="s">
        <v>270</v>
      </c>
      <c r="C112" s="118" t="str">
        <f>VLOOKUP(B112,HIV_TranslationTable!$B$129:$D$200,MATCH(Instructions!$E$5,Instructions!$H$1:$H$3,0),0)</f>
        <v>Stigma and discrimination experienced by key populations</v>
      </c>
      <c r="D112" s="106" t="s">
        <v>942</v>
      </c>
      <c r="E112" s="106" t="str">
        <f>IFERROR(VLOOKUP(D112,HIV_TranslationTable!$B$129:$D$144,MATCH(Instructions!$E$5,Instructions!$H$1:$H$3,0),0),"")</f>
        <v>n/a</v>
      </c>
      <c r="F112" s="122"/>
      <c r="G112" s="122"/>
      <c r="H112" s="122"/>
      <c r="I112" s="122"/>
      <c r="J112" s="107" t="s">
        <v>131</v>
      </c>
      <c r="K112" s="87"/>
    </row>
    <row r="113" spans="1:11" ht="30" customHeight="1" x14ac:dyDescent="0.2">
      <c r="A113" s="252"/>
      <c r="B113" s="102" t="s">
        <v>271</v>
      </c>
      <c r="C113" s="118" t="str">
        <f>VLOOKUP(B113,HIV_TranslationTable!$B$129:$D$200,MATCH(Instructions!$E$5,Instructions!$H$1:$H$3,0),0)</f>
        <v>People living with HIV seeking redress for rights violations</v>
      </c>
      <c r="D113" s="106" t="s">
        <v>942</v>
      </c>
      <c r="E113" s="106" t="str">
        <f>IFERROR(VLOOKUP(D113,HIV_TranslationTable!$B$129:$D$144,MATCH(Instructions!$E$5,Instructions!$H$1:$H$3,0),0),"")</f>
        <v>n/a</v>
      </c>
      <c r="F113" s="122"/>
      <c r="G113" s="122"/>
      <c r="H113" s="122"/>
      <c r="I113" s="122"/>
      <c r="J113" s="107" t="s">
        <v>131</v>
      </c>
      <c r="K113" s="87"/>
    </row>
    <row r="114" spans="1:11" ht="30" customHeight="1" x14ac:dyDescent="0.2">
      <c r="A114" s="250" t="str">
        <f t="array" ref="A114">INDEX(HIV_TranslationTable!B199:D199,,MATCH(Instructions!$E$5,Instructions!$H$1:$H$3,0))</f>
        <v xml:space="preserve">Sexual and reproductive health </v>
      </c>
      <c r="B114" s="118" t="s">
        <v>272</v>
      </c>
      <c r="C114" s="118" t="str">
        <f>VLOOKUP(B114,HIV_TranslationTable!$B$129:$D$200,MATCH(Instructions!$E$5,Instructions!$H$1:$H$3,0),0)</f>
        <v>Demand for family planning satisfied by modern methods</v>
      </c>
      <c r="D114" s="106" t="s">
        <v>942</v>
      </c>
      <c r="E114" s="106" t="str">
        <f>IFERROR(VLOOKUP(D114,HIV_TranslationTable!$B$129:$D$144,MATCH(Instructions!$E$5,Instructions!$H$1:$H$3,0),0),"")</f>
        <v>n/a</v>
      </c>
      <c r="F114" s="122"/>
      <c r="G114" s="122"/>
      <c r="H114" s="122"/>
      <c r="I114" s="122"/>
      <c r="J114" s="108" t="s">
        <v>83</v>
      </c>
      <c r="K114" s="87"/>
    </row>
    <row r="115" spans="1:11" ht="30" customHeight="1" x14ac:dyDescent="0.2">
      <c r="A115" s="251"/>
      <c r="B115" s="118" t="s">
        <v>273</v>
      </c>
      <c r="C115" s="118" t="str">
        <f>VLOOKUP(B115,HIV_TranslationTable!$B$129:$D$200,MATCH(Instructions!$E$5,Instructions!$H$1:$H$3,0),0)</f>
        <v>Individuals seropositive for syphilis (percent)</v>
      </c>
      <c r="D115" s="106" t="s">
        <v>942</v>
      </c>
      <c r="E115" s="106" t="str">
        <f>IFERROR(VLOOKUP(D115,HIV_TranslationTable!$B$129:$D$144,MATCH(Instructions!$E$5,Instructions!$H$1:$H$3,0),0),"")</f>
        <v>n/a</v>
      </c>
      <c r="F115" s="122"/>
      <c r="G115" s="122"/>
      <c r="H115" s="122"/>
      <c r="I115" s="122"/>
      <c r="J115" s="107" t="s">
        <v>81</v>
      </c>
      <c r="K115" s="87"/>
    </row>
    <row r="116" spans="1:11" ht="30" customHeight="1" x14ac:dyDescent="0.2">
      <c r="A116" s="251"/>
      <c r="B116" s="263" t="s">
        <v>274</v>
      </c>
      <c r="C116" s="272" t="str">
        <f>VLOOKUP(B116,HIV_TranslationTable!$B$129:$D$200,MATCH(Instructions!$E$5,Instructions!$H$1:$H$3,0),0)</f>
        <v>Knowledge about HIV prevention</v>
      </c>
      <c r="D116" s="106"/>
      <c r="E116" s="106" t="str">
        <f>IFERROR(VLOOKUP(D116,HIV_TranslationTable!$B$129:$D$144,MATCH(Instructions!$E$5,Instructions!$H$1:$H$3,0),0),"")</f>
        <v/>
      </c>
      <c r="F116" s="122"/>
      <c r="G116" s="122"/>
      <c r="H116" s="122"/>
      <c r="I116" s="122"/>
      <c r="J116" s="108" t="s">
        <v>83</v>
      </c>
      <c r="K116" s="87"/>
    </row>
    <row r="117" spans="1:11" ht="30" customHeight="1" x14ac:dyDescent="0.2">
      <c r="A117" s="251"/>
      <c r="B117" s="263"/>
      <c r="C117" s="273" t="s">
        <v>274</v>
      </c>
      <c r="D117" s="106" t="s">
        <v>937</v>
      </c>
      <c r="E117" s="106" t="str">
        <f>IFERROR(VLOOKUP(D117,HIV_TranslationTable!$B$129:$D$144,MATCH(Instructions!$E$5,Instructions!$H$1:$H$3,0),0),"")</f>
        <v xml:space="preserve">  young women (15-24)</v>
      </c>
      <c r="F117" s="122"/>
      <c r="G117" s="122"/>
      <c r="H117" s="122"/>
      <c r="I117" s="122"/>
      <c r="J117" s="108" t="s">
        <v>83</v>
      </c>
      <c r="K117" s="87"/>
    </row>
    <row r="118" spans="1:11" ht="30" customHeight="1" x14ac:dyDescent="0.2">
      <c r="A118" s="252"/>
      <c r="B118" s="263"/>
      <c r="C118" s="274" t="s">
        <v>274</v>
      </c>
      <c r="D118" s="106" t="s">
        <v>938</v>
      </c>
      <c r="E118" s="106" t="str">
        <f>IFERROR(VLOOKUP(D118,HIV_TranslationTable!$B$129:$D$144,MATCH(Instructions!$E$5,Instructions!$H$1:$H$3,0),0),"")</f>
        <v xml:space="preserve">  young men (15-24)</v>
      </c>
      <c r="F118" s="122"/>
      <c r="G118" s="122"/>
      <c r="H118" s="122"/>
      <c r="I118" s="122"/>
      <c r="J118" s="108" t="s">
        <v>83</v>
      </c>
      <c r="K118" s="87"/>
    </row>
    <row r="119" spans="1:11" ht="30" customHeight="1" x14ac:dyDescent="0.2">
      <c r="A119" s="250" t="str">
        <f t="array" ref="A119">INDEX(HIV_TranslationTable!B200:D200,,MATCH(Instructions!$E$5,Instructions!$H$1:$H$3,0))</f>
        <v xml:space="preserve">Laws and policies </v>
      </c>
      <c r="B119" s="118" t="s">
        <v>275</v>
      </c>
      <c r="C119" s="118" t="str">
        <f>VLOOKUP(B119,HIV_TranslationTable!$B$129:$D$200,MATCH(Instructions!$E$5,Instructions!$H$1:$H$3,0),0)</f>
        <v>Criminalization of same sex sexual acts</v>
      </c>
      <c r="D119" s="106" t="s">
        <v>942</v>
      </c>
      <c r="E119" s="106" t="str">
        <f>IFERROR(VLOOKUP(D119,HIV_TranslationTable!$B$129:$D$144,MATCH(Instructions!$E$5,Instructions!$H$1:$H$3,0),0),"")</f>
        <v>n/a</v>
      </c>
      <c r="F119" s="125"/>
      <c r="G119" s="125"/>
      <c r="H119" s="125"/>
      <c r="I119" s="125"/>
      <c r="J119" s="107" t="s">
        <v>82</v>
      </c>
      <c r="K119" s="87"/>
    </row>
    <row r="120" spans="1:11" ht="30" customHeight="1" x14ac:dyDescent="0.2">
      <c r="A120" s="251"/>
      <c r="B120" s="109" t="s">
        <v>276</v>
      </c>
      <c r="C120" s="118" t="str">
        <f>VLOOKUP(B120,HIV_TranslationTable!$B$129:$D$200,MATCH(Instructions!$E$5,Instructions!$H$1:$H$3,0),0)</f>
        <v>Criminalization or penalization of sex work, including clients</v>
      </c>
      <c r="D120" s="106" t="s">
        <v>942</v>
      </c>
      <c r="E120" s="106" t="str">
        <f>IFERROR(VLOOKUP(D120,HIV_TranslationTable!$B$129:$D$144,MATCH(Instructions!$E$5,Instructions!$H$1:$H$3,0),0),"")</f>
        <v>n/a</v>
      </c>
      <c r="F120" s="125"/>
      <c r="G120" s="125"/>
      <c r="H120" s="125"/>
      <c r="I120" s="125"/>
      <c r="J120" s="107" t="s">
        <v>82</v>
      </c>
      <c r="K120" s="87"/>
    </row>
    <row r="121" spans="1:11" ht="30" customHeight="1" x14ac:dyDescent="0.2">
      <c r="A121" s="251"/>
      <c r="B121" s="109" t="s">
        <v>277</v>
      </c>
      <c r="C121" s="118" t="str">
        <f>VLOOKUP(B121,HIV_TranslationTable!$B$129:$D$200,MATCH(Instructions!$E$5,Instructions!$H$1:$H$3,0),0)</f>
        <v>Criminalization/prosecution of transgender people</v>
      </c>
      <c r="D121" s="106" t="s">
        <v>942</v>
      </c>
      <c r="E121" s="106" t="str">
        <f>IFERROR(VLOOKUP(D121,HIV_TranslationTable!$B$129:$D$144,MATCH(Instructions!$E$5,Instructions!$H$1:$H$3,0),0),"")</f>
        <v>n/a</v>
      </c>
      <c r="F121" s="125"/>
      <c r="G121" s="125"/>
      <c r="H121" s="125"/>
      <c r="I121" s="125"/>
      <c r="J121" s="107" t="s">
        <v>82</v>
      </c>
      <c r="K121" s="87"/>
    </row>
    <row r="122" spans="1:11" ht="30" customHeight="1" x14ac:dyDescent="0.2">
      <c r="A122" s="251"/>
      <c r="B122" s="109" t="s">
        <v>278</v>
      </c>
      <c r="C122" s="118" t="str">
        <f>VLOOKUP(B122,HIV_TranslationTable!$B$129:$D$200,MATCH(Instructions!$E$5,Instructions!$H$1:$H$3,0),0)</f>
        <v>Antidiscrimination laws/provisions for people who use drugs: National authorities</v>
      </c>
      <c r="D122" s="106" t="s">
        <v>942</v>
      </c>
      <c r="E122" s="106" t="str">
        <f>IFERROR(VLOOKUP(D122,HIV_TranslationTable!$B$129:$D$144,MATCH(Instructions!$E$5,Instructions!$H$1:$H$3,0),0),"")</f>
        <v>n/a</v>
      </c>
      <c r="F122" s="125" t="s">
        <v>157</v>
      </c>
      <c r="G122" s="125"/>
      <c r="H122" s="125"/>
      <c r="I122" s="125"/>
      <c r="J122" s="107" t="s">
        <v>82</v>
      </c>
      <c r="K122" s="87"/>
    </row>
    <row r="123" spans="1:11" ht="30" customHeight="1" x14ac:dyDescent="0.2">
      <c r="A123" s="251"/>
      <c r="B123" s="109" t="s">
        <v>279</v>
      </c>
      <c r="C123" s="118" t="str">
        <f>VLOOKUP(B123,HIV_TranslationTable!$B$129:$D$200,MATCH(Instructions!$E$5,Instructions!$H$1:$H$3,0),0)</f>
        <v>Antidiscrimination laws/provisions for people who use drugs: Civil society</v>
      </c>
      <c r="D123" s="106" t="s">
        <v>942</v>
      </c>
      <c r="E123" s="106" t="str">
        <f>IFERROR(VLOOKUP(D123,HIV_TranslationTable!$B$129:$D$144,MATCH(Instructions!$E$5,Instructions!$H$1:$H$3,0),0),"")</f>
        <v>n/a</v>
      </c>
      <c r="F123" s="125"/>
      <c r="G123" s="125"/>
      <c r="H123" s="125"/>
      <c r="I123" s="125"/>
      <c r="J123" s="107" t="s">
        <v>82</v>
      </c>
      <c r="K123" s="87"/>
    </row>
    <row r="124" spans="1:11" ht="30" customHeight="1" x14ac:dyDescent="0.2">
      <c r="A124" s="251"/>
      <c r="B124" s="109" t="s">
        <v>280</v>
      </c>
      <c r="C124" s="118" t="str">
        <f>VLOOKUP(B124,HIV_TranslationTable!$B$129:$D$200,MATCH(Instructions!$E$5,Instructions!$H$1:$H$3,0),0)</f>
        <v>Possession of a needle/syringe without a prescription used as evidence of drug use or cause for arrest: National authorities</v>
      </c>
      <c r="D124" s="106" t="s">
        <v>942</v>
      </c>
      <c r="E124" s="106" t="str">
        <f>IFERROR(VLOOKUP(D124,HIV_TranslationTable!$B$129:$D$144,MATCH(Instructions!$E$5,Instructions!$H$1:$H$3,0),0),"")</f>
        <v>n/a</v>
      </c>
      <c r="F124" s="125" t="s">
        <v>157</v>
      </c>
      <c r="G124" s="125"/>
      <c r="H124" s="125"/>
      <c r="I124" s="125"/>
      <c r="J124" s="107" t="s">
        <v>82</v>
      </c>
      <c r="K124" s="87"/>
    </row>
    <row r="125" spans="1:11" ht="30" customHeight="1" x14ac:dyDescent="0.2">
      <c r="A125" s="251"/>
      <c r="B125" s="109" t="s">
        <v>281</v>
      </c>
      <c r="C125" s="118" t="str">
        <f>VLOOKUP(B125,HIV_TranslationTable!$B$129:$D$200,MATCH(Instructions!$E$5,Instructions!$H$1:$H$3,0),0)</f>
        <v>Possession of a needle/syringe without a prescription used as evidence of drug use or cause for arrest: Civil society</v>
      </c>
      <c r="D125" s="106" t="s">
        <v>942</v>
      </c>
      <c r="E125" s="106" t="str">
        <f>IFERROR(VLOOKUP(D125,HIV_TranslationTable!$B$129:$D$144,MATCH(Instructions!$E$5,Instructions!$H$1:$H$3,0),0),"")</f>
        <v>n/a</v>
      </c>
      <c r="F125" s="125" t="s">
        <v>157</v>
      </c>
      <c r="G125" s="125"/>
      <c r="H125" s="125"/>
      <c r="I125" s="125"/>
      <c r="J125" s="107" t="s">
        <v>82</v>
      </c>
      <c r="K125" s="87"/>
    </row>
    <row r="126" spans="1:11" ht="30" customHeight="1" x14ac:dyDescent="0.2">
      <c r="A126" s="252"/>
      <c r="B126" s="109" t="s">
        <v>282</v>
      </c>
      <c r="C126" s="118" t="str">
        <f>VLOOKUP(B126,HIV_TranslationTable!$B$129:$D$200,MATCH(Instructions!$E$5,Instructions!$H$1:$H$3,0),0)</f>
        <v>Drug use or possession for personal use an offence</v>
      </c>
      <c r="D126" s="106" t="s">
        <v>942</v>
      </c>
      <c r="E126" s="106" t="str">
        <f>IFERROR(VLOOKUP(D126,HIV_TranslationTable!$B$129:$D$144,MATCH(Instructions!$E$5,Instructions!$H$1:$H$3,0),0),"")</f>
        <v>n/a</v>
      </c>
      <c r="F126" s="125"/>
      <c r="G126" s="125"/>
      <c r="H126" s="125"/>
      <c r="I126" s="125"/>
      <c r="J126" s="107" t="s">
        <v>82</v>
      </c>
      <c r="K126" s="87"/>
    </row>
    <row r="127" spans="1:11" x14ac:dyDescent="0.2">
      <c r="E127" s="120"/>
    </row>
  </sheetData>
  <sheetProtection algorithmName="SHA-512" hashValue="wCvqdZmAE+hkQIEsarewoBQIbNOKavnGawiO5xD3/Mp81jfHNrlV7GYUWKBKt1URfFPfLlZUKrNFiErJVVrzag==" saltValue="uiCQgG+6t7stY1wroWGdk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 display="UNAIDS AIDSInfo Key Population Atlas, 2019" xr:uid="{00000000-0004-0000-0600-000000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5"/>
  <sheetViews>
    <sheetView topLeftCell="A116" workbookViewId="0">
      <selection activeCell="A126" sqref="A126:XFD156"/>
    </sheetView>
  </sheetViews>
  <sheetFormatPr baseColWidth="10" defaultRowHeight="15" x14ac:dyDescent="0.2"/>
  <cols>
    <col min="1" max="3" width="80.83203125" customWidth="1"/>
    <col min="5" max="7" width="80.83203125" customWidth="1"/>
    <col min="9" max="11" width="80.83203125" customWidth="1"/>
  </cols>
  <sheetData>
    <row r="1" spans="1:11" ht="43.25" customHeight="1" x14ac:dyDescent="0.2">
      <c r="A1" s="66" t="s">
        <v>190</v>
      </c>
      <c r="B1" s="140" t="s">
        <v>189</v>
      </c>
      <c r="C1" s="140" t="s">
        <v>164</v>
      </c>
      <c r="E1" s="66" t="s">
        <v>523</v>
      </c>
      <c r="F1" s="140" t="s">
        <v>524</v>
      </c>
      <c r="G1" s="140" t="s">
        <v>525</v>
      </c>
      <c r="I1" s="66" t="s">
        <v>662</v>
      </c>
      <c r="J1" s="140" t="s">
        <v>663</v>
      </c>
      <c r="K1" s="140" t="s">
        <v>664</v>
      </c>
    </row>
    <row r="2" spans="1:11" x14ac:dyDescent="0.2">
      <c r="A2" s="281" t="s">
        <v>188</v>
      </c>
      <c r="B2" s="278"/>
      <c r="C2" s="278"/>
      <c r="E2" s="281" t="s">
        <v>526</v>
      </c>
      <c r="F2" s="278"/>
      <c r="G2" s="278"/>
      <c r="I2" s="277" t="s">
        <v>665</v>
      </c>
      <c r="J2" s="278"/>
      <c r="K2" s="278"/>
    </row>
    <row r="3" spans="1:11" ht="22.75" customHeight="1" x14ac:dyDescent="0.2">
      <c r="A3" s="139" t="s">
        <v>187</v>
      </c>
      <c r="B3" s="127"/>
      <c r="C3" s="128"/>
      <c r="E3" s="139" t="s">
        <v>527</v>
      </c>
      <c r="F3" s="127"/>
      <c r="G3" s="128"/>
      <c r="I3" s="139" t="s">
        <v>666</v>
      </c>
      <c r="J3" s="127"/>
      <c r="K3" s="128"/>
    </row>
    <row r="4" spans="1:11" ht="22.75" customHeight="1" x14ac:dyDescent="0.2">
      <c r="A4" s="139" t="s">
        <v>186</v>
      </c>
      <c r="B4" s="127"/>
      <c r="C4" s="128"/>
      <c r="E4" s="139" t="s">
        <v>528</v>
      </c>
      <c r="F4" s="127"/>
      <c r="G4" s="128"/>
      <c r="I4" s="139" t="s">
        <v>667</v>
      </c>
      <c r="J4" s="127"/>
      <c r="K4" s="128"/>
    </row>
    <row r="5" spans="1:11" x14ac:dyDescent="0.2">
      <c r="A5" s="139" t="s">
        <v>185</v>
      </c>
      <c r="B5" s="127"/>
      <c r="C5" s="128"/>
      <c r="E5" s="139" t="s">
        <v>529</v>
      </c>
      <c r="F5" s="127"/>
      <c r="G5" s="128"/>
      <c r="I5" s="139" t="s">
        <v>668</v>
      </c>
      <c r="J5" s="127"/>
      <c r="K5" s="128"/>
    </row>
    <row r="6" spans="1:11" ht="22.75" customHeight="1" x14ac:dyDescent="0.2">
      <c r="A6" s="139" t="s">
        <v>213</v>
      </c>
      <c r="B6" s="129"/>
      <c r="C6" s="128"/>
      <c r="E6" s="139" t="s">
        <v>530</v>
      </c>
      <c r="F6" s="129"/>
      <c r="G6" s="128"/>
      <c r="I6" s="139" t="s">
        <v>669</v>
      </c>
      <c r="J6" s="129"/>
      <c r="K6" s="128"/>
    </row>
    <row r="7" spans="1:11" x14ac:dyDescent="0.2">
      <c r="A7" s="280" t="s">
        <v>184</v>
      </c>
      <c r="B7" s="276"/>
      <c r="C7" s="276"/>
      <c r="E7" s="280" t="s">
        <v>531</v>
      </c>
      <c r="F7" s="276"/>
      <c r="G7" s="276"/>
      <c r="I7" s="279" t="s">
        <v>670</v>
      </c>
      <c r="J7" s="276"/>
      <c r="K7" s="276"/>
    </row>
    <row r="8" spans="1:11" ht="22.75" customHeight="1" x14ac:dyDescent="0.2">
      <c r="A8" s="139" t="s">
        <v>214</v>
      </c>
      <c r="B8" s="127"/>
      <c r="C8" s="128"/>
      <c r="E8" s="139" t="s">
        <v>532</v>
      </c>
      <c r="F8" s="127"/>
      <c r="G8" s="128"/>
      <c r="I8" s="139" t="s">
        <v>671</v>
      </c>
      <c r="J8" s="127"/>
      <c r="K8" s="128"/>
    </row>
    <row r="9" spans="1:11" ht="22.75" customHeight="1" x14ac:dyDescent="0.2">
      <c r="A9" s="139" t="s">
        <v>183</v>
      </c>
      <c r="B9" s="127"/>
      <c r="C9" s="128"/>
      <c r="E9" s="139" t="s">
        <v>533</v>
      </c>
      <c r="F9" s="127"/>
      <c r="G9" s="128"/>
      <c r="I9" s="139" t="s">
        <v>672</v>
      </c>
      <c r="J9" s="127"/>
      <c r="K9" s="128"/>
    </row>
    <row r="10" spans="1:11" ht="22.75" customHeight="1" x14ac:dyDescent="0.2">
      <c r="A10" s="139" t="s">
        <v>182</v>
      </c>
      <c r="B10" s="127"/>
      <c r="C10" s="128"/>
      <c r="E10" s="139" t="s">
        <v>534</v>
      </c>
      <c r="F10" s="127"/>
      <c r="G10" s="128"/>
      <c r="I10" s="139" t="s">
        <v>673</v>
      </c>
      <c r="J10" s="127"/>
      <c r="K10" s="128"/>
    </row>
    <row r="11" spans="1:11" x14ac:dyDescent="0.2">
      <c r="A11" s="280" t="s">
        <v>181</v>
      </c>
      <c r="B11" s="276"/>
      <c r="C11" s="276"/>
      <c r="E11" s="280" t="s">
        <v>535</v>
      </c>
      <c r="F11" s="276"/>
      <c r="G11" s="276"/>
      <c r="I11" s="275" t="s">
        <v>674</v>
      </c>
      <c r="J11" s="276"/>
      <c r="K11" s="276"/>
    </row>
    <row r="12" spans="1:11" ht="22.75" customHeight="1" x14ac:dyDescent="0.2">
      <c r="A12" s="139" t="s">
        <v>180</v>
      </c>
      <c r="B12" s="127"/>
      <c r="C12" s="130"/>
      <c r="E12" s="139" t="s">
        <v>536</v>
      </c>
      <c r="F12" s="127"/>
      <c r="G12" s="130"/>
      <c r="I12" s="139" t="s">
        <v>675</v>
      </c>
      <c r="J12" s="127"/>
      <c r="K12" s="130"/>
    </row>
    <row r="13" spans="1:11" ht="22.75" customHeight="1" x14ac:dyDescent="0.2">
      <c r="A13" s="139" t="s">
        <v>179</v>
      </c>
      <c r="B13" s="127"/>
      <c r="C13" s="130"/>
      <c r="E13" s="139" t="s">
        <v>537</v>
      </c>
      <c r="F13" s="127"/>
      <c r="G13" s="130"/>
      <c r="I13" s="139" t="s">
        <v>676</v>
      </c>
      <c r="J13" s="127"/>
      <c r="K13" s="130"/>
    </row>
    <row r="14" spans="1:11" x14ac:dyDescent="0.2">
      <c r="A14" s="280" t="s">
        <v>178</v>
      </c>
      <c r="B14" s="276"/>
      <c r="C14" s="276"/>
      <c r="E14" s="280" t="s">
        <v>538</v>
      </c>
      <c r="F14" s="276"/>
      <c r="G14" s="276"/>
      <c r="I14" s="275" t="s">
        <v>677</v>
      </c>
      <c r="J14" s="276"/>
      <c r="K14" s="276"/>
    </row>
    <row r="15" spans="1:11" ht="22.75" customHeight="1" x14ac:dyDescent="0.2">
      <c r="A15" s="139" t="s">
        <v>177</v>
      </c>
      <c r="B15" s="127"/>
      <c r="C15" s="128"/>
      <c r="E15" s="139" t="s">
        <v>539</v>
      </c>
      <c r="F15" s="127"/>
      <c r="G15" s="128"/>
      <c r="I15" s="139" t="s">
        <v>678</v>
      </c>
      <c r="J15" s="127"/>
      <c r="K15" s="128"/>
    </row>
    <row r="16" spans="1:11" x14ac:dyDescent="0.2">
      <c r="A16" s="139" t="s">
        <v>176</v>
      </c>
      <c r="B16" s="127"/>
      <c r="C16" s="128"/>
      <c r="E16" s="139" t="s">
        <v>540</v>
      </c>
      <c r="F16" s="127"/>
      <c r="G16" s="128"/>
      <c r="I16" s="139" t="s">
        <v>679</v>
      </c>
      <c r="J16" s="127"/>
      <c r="K16" s="128"/>
    </row>
    <row r="17" spans="1:11" x14ac:dyDescent="0.2">
      <c r="A17" s="139" t="s">
        <v>175</v>
      </c>
      <c r="B17" s="127"/>
      <c r="C17" s="128"/>
      <c r="E17" s="139" t="s">
        <v>541</v>
      </c>
      <c r="F17" s="127"/>
      <c r="G17" s="128"/>
      <c r="I17" s="139" t="s">
        <v>680</v>
      </c>
      <c r="J17" s="127"/>
      <c r="K17" s="128"/>
    </row>
    <row r="18" spans="1:11" ht="22.75" customHeight="1" x14ac:dyDescent="0.2">
      <c r="A18" s="139" t="s">
        <v>174</v>
      </c>
      <c r="B18" s="127"/>
      <c r="C18" s="128"/>
      <c r="E18" s="139" t="s">
        <v>542</v>
      </c>
      <c r="F18" s="127"/>
      <c r="G18" s="128"/>
      <c r="I18" s="139" t="s">
        <v>681</v>
      </c>
      <c r="J18" s="127"/>
      <c r="K18" s="128"/>
    </row>
    <row r="19" spans="1:11" ht="22.75" customHeight="1" x14ac:dyDescent="0.2">
      <c r="A19" s="139" t="s">
        <v>173</v>
      </c>
      <c r="B19" s="127"/>
      <c r="C19" s="128"/>
      <c r="E19" s="139" t="s">
        <v>543</v>
      </c>
      <c r="F19" s="127"/>
      <c r="G19" s="128"/>
      <c r="I19" s="139" t="s">
        <v>682</v>
      </c>
      <c r="J19" s="127"/>
      <c r="K19" s="128"/>
    </row>
    <row r="20" spans="1:11" x14ac:dyDescent="0.2">
      <c r="A20" s="280" t="s">
        <v>172</v>
      </c>
      <c r="B20" s="276"/>
      <c r="C20" s="276"/>
      <c r="E20" s="280" t="s">
        <v>544</v>
      </c>
      <c r="F20" s="276"/>
      <c r="G20" s="276"/>
      <c r="I20" s="275" t="s">
        <v>683</v>
      </c>
      <c r="J20" s="276"/>
      <c r="K20" s="276"/>
    </row>
    <row r="21" spans="1:11" ht="22.75" customHeight="1" x14ac:dyDescent="0.2">
      <c r="A21" s="139" t="s">
        <v>171</v>
      </c>
      <c r="B21" s="127"/>
      <c r="C21" s="128"/>
      <c r="E21" s="139" t="s">
        <v>545</v>
      </c>
      <c r="F21" s="127"/>
      <c r="G21" s="128"/>
      <c r="I21" s="139" t="s">
        <v>684</v>
      </c>
      <c r="J21" s="127"/>
      <c r="K21" s="128"/>
    </row>
    <row r="22" spans="1:11" ht="22.75" customHeight="1" x14ac:dyDescent="0.2">
      <c r="A22" s="139" t="s">
        <v>170</v>
      </c>
      <c r="B22" s="127"/>
      <c r="C22" s="128"/>
      <c r="E22" s="139" t="s">
        <v>546</v>
      </c>
      <c r="F22" s="127"/>
      <c r="G22" s="128"/>
      <c r="I22" s="139" t="s">
        <v>685</v>
      </c>
      <c r="J22" s="127"/>
      <c r="K22" s="128"/>
    </row>
    <row r="23" spans="1:11" x14ac:dyDescent="0.2">
      <c r="A23" s="280" t="s">
        <v>169</v>
      </c>
      <c r="B23" s="276"/>
      <c r="C23" s="276"/>
      <c r="E23" s="280" t="s">
        <v>547</v>
      </c>
      <c r="F23" s="276"/>
      <c r="G23" s="276"/>
      <c r="I23" s="275" t="s">
        <v>686</v>
      </c>
      <c r="J23" s="276"/>
      <c r="K23" s="276"/>
    </row>
    <row r="24" spans="1:11" ht="45.5" customHeight="1" x14ac:dyDescent="0.2">
      <c r="A24" s="139" t="s">
        <v>168</v>
      </c>
      <c r="B24" s="127"/>
      <c r="C24" s="128"/>
      <c r="E24" s="139" t="s">
        <v>548</v>
      </c>
      <c r="F24" s="127"/>
      <c r="G24" s="128"/>
      <c r="I24" s="139" t="s">
        <v>687</v>
      </c>
      <c r="J24" s="127"/>
      <c r="K24" s="128"/>
    </row>
    <row r="25" spans="1:11" ht="22.75" customHeight="1" x14ac:dyDescent="0.2">
      <c r="A25" s="131" t="s">
        <v>167</v>
      </c>
      <c r="B25" s="127"/>
      <c r="C25" s="128"/>
      <c r="E25" s="131" t="s">
        <v>549</v>
      </c>
      <c r="F25" s="127"/>
      <c r="G25" s="128"/>
      <c r="I25" s="131" t="s">
        <v>688</v>
      </c>
      <c r="J25" s="127"/>
      <c r="K25" s="128"/>
    </row>
    <row r="26" spans="1:11" ht="60" customHeight="1" x14ac:dyDescent="0.2">
      <c r="A26" s="126" t="s">
        <v>166</v>
      </c>
      <c r="B26" s="141" t="s">
        <v>165</v>
      </c>
      <c r="C26" s="140" t="s">
        <v>164</v>
      </c>
      <c r="E26" s="126" t="s">
        <v>550</v>
      </c>
      <c r="F26" s="141" t="s">
        <v>551</v>
      </c>
      <c r="G26" s="140" t="s">
        <v>525</v>
      </c>
      <c r="I26" s="126" t="s">
        <v>689</v>
      </c>
      <c r="J26" s="141" t="s">
        <v>690</v>
      </c>
      <c r="K26" s="140" t="s">
        <v>664</v>
      </c>
    </row>
    <row r="27" spans="1:11" ht="22.75" customHeight="1" x14ac:dyDescent="0.2">
      <c r="A27" s="139" t="s">
        <v>163</v>
      </c>
      <c r="B27" s="127"/>
      <c r="C27" s="128"/>
      <c r="E27" s="139" t="s">
        <v>552</v>
      </c>
      <c r="F27" s="127"/>
      <c r="G27" s="128"/>
      <c r="I27" s="139" t="s">
        <v>691</v>
      </c>
      <c r="J27" s="127"/>
      <c r="K27" s="128"/>
    </row>
    <row r="28" spans="1:11" ht="34.25" customHeight="1" x14ac:dyDescent="0.2">
      <c r="A28" s="139" t="s">
        <v>162</v>
      </c>
      <c r="B28" s="127"/>
      <c r="C28" s="128"/>
      <c r="E28" s="139" t="s">
        <v>553</v>
      </c>
      <c r="F28" s="127"/>
      <c r="G28" s="128"/>
      <c r="I28" s="139" t="s">
        <v>692</v>
      </c>
      <c r="J28" s="127"/>
      <c r="K28" s="128"/>
    </row>
    <row r="29" spans="1:11" ht="22.75" customHeight="1" x14ac:dyDescent="0.2">
      <c r="A29" s="139" t="s">
        <v>161</v>
      </c>
      <c r="B29" s="127"/>
      <c r="C29" s="128"/>
      <c r="E29" s="139" t="s">
        <v>554</v>
      </c>
      <c r="F29" s="127"/>
      <c r="G29" s="128"/>
      <c r="I29" s="139" t="s">
        <v>693</v>
      </c>
      <c r="J29" s="127"/>
      <c r="K29" s="128"/>
    </row>
    <row r="30" spans="1:11" ht="34.25" customHeight="1" x14ac:dyDescent="0.2">
      <c r="A30" s="139" t="s">
        <v>160</v>
      </c>
      <c r="B30" s="127"/>
      <c r="C30" s="128"/>
      <c r="E30" s="139" t="s">
        <v>555</v>
      </c>
      <c r="F30" s="127"/>
      <c r="G30" s="128"/>
      <c r="I30" s="139" t="s">
        <v>694</v>
      </c>
      <c r="J30" s="127"/>
      <c r="K30" s="128"/>
    </row>
    <row r="31" spans="1:11" x14ac:dyDescent="0.2">
      <c r="I31" s="134"/>
      <c r="J31" s="134"/>
      <c r="K31" s="134"/>
    </row>
    <row r="32" spans="1:11" x14ac:dyDescent="0.2">
      <c r="A32" s="138" t="s">
        <v>159</v>
      </c>
      <c r="E32" s="138" t="s">
        <v>556</v>
      </c>
      <c r="I32" s="138" t="s">
        <v>695</v>
      </c>
      <c r="K32" s="132"/>
    </row>
    <row r="33" spans="1:9" x14ac:dyDescent="0.2">
      <c r="A33" s="132" t="s">
        <v>157</v>
      </c>
      <c r="E33" s="132" t="s">
        <v>558</v>
      </c>
      <c r="I33" s="132" t="s">
        <v>697</v>
      </c>
    </row>
    <row r="34" spans="1:9" x14ac:dyDescent="0.2">
      <c r="A34" s="132" t="s">
        <v>155</v>
      </c>
      <c r="E34" s="132" t="s">
        <v>560</v>
      </c>
      <c r="I34" s="132" t="s">
        <v>699</v>
      </c>
    </row>
    <row r="35" spans="1:9" x14ac:dyDescent="0.2">
      <c r="A35" s="132" t="s">
        <v>151</v>
      </c>
      <c r="E35" s="132" t="s">
        <v>562</v>
      </c>
      <c r="I35" s="132" t="s">
        <v>701</v>
      </c>
    </row>
    <row r="37" spans="1:9" x14ac:dyDescent="0.2">
      <c r="A37" s="138" t="s">
        <v>158</v>
      </c>
      <c r="E37" s="138" t="s">
        <v>557</v>
      </c>
      <c r="I37" s="138" t="s">
        <v>696</v>
      </c>
    </row>
    <row r="38" spans="1:9" x14ac:dyDescent="0.2">
      <c r="A38" s="137" t="s">
        <v>156</v>
      </c>
      <c r="E38" s="133" t="s">
        <v>559</v>
      </c>
      <c r="I38" s="133" t="s">
        <v>698</v>
      </c>
    </row>
    <row r="39" spans="1:9" x14ac:dyDescent="0.2">
      <c r="A39" s="137" t="s">
        <v>154</v>
      </c>
      <c r="E39" s="133" t="s">
        <v>561</v>
      </c>
      <c r="I39" s="133" t="s">
        <v>700</v>
      </c>
    </row>
    <row r="40" spans="1:9" x14ac:dyDescent="0.2">
      <c r="A40" s="137" t="s">
        <v>153</v>
      </c>
      <c r="E40" s="133" t="s">
        <v>563</v>
      </c>
      <c r="I40" s="133" t="s">
        <v>702</v>
      </c>
    </row>
    <row r="41" spans="1:9" x14ac:dyDescent="0.2">
      <c r="A41" s="36" t="s">
        <v>152</v>
      </c>
      <c r="E41" t="s">
        <v>564</v>
      </c>
      <c r="I41" t="s">
        <v>703</v>
      </c>
    </row>
    <row r="42" spans="1:9" x14ac:dyDescent="0.2">
      <c r="A42" s="132" t="s">
        <v>151</v>
      </c>
      <c r="E42" s="132" t="s">
        <v>562</v>
      </c>
      <c r="I42" s="132" t="s">
        <v>701</v>
      </c>
    </row>
    <row r="44" spans="1:9" x14ac:dyDescent="0.2">
      <c r="A44" s="136" t="s">
        <v>150</v>
      </c>
      <c r="E44" s="136" t="s">
        <v>1291</v>
      </c>
      <c r="I44" s="136" t="s">
        <v>704</v>
      </c>
    </row>
    <row r="45" spans="1:9" x14ac:dyDescent="0.2">
      <c r="A45" s="132" t="s">
        <v>149</v>
      </c>
      <c r="E45" s="132" t="s">
        <v>1292</v>
      </c>
      <c r="I45" s="132" t="s">
        <v>705</v>
      </c>
    </row>
    <row r="46" spans="1:9" x14ac:dyDescent="0.2">
      <c r="A46" s="132" t="s">
        <v>148</v>
      </c>
      <c r="E46" s="132" t="s">
        <v>1293</v>
      </c>
      <c r="I46" s="132" t="s">
        <v>706</v>
      </c>
    </row>
    <row r="47" spans="1:9" x14ac:dyDescent="0.2">
      <c r="A47" s="132" t="s">
        <v>147</v>
      </c>
      <c r="E47" s="132" t="s">
        <v>1294</v>
      </c>
      <c r="I47" s="132" t="s">
        <v>707</v>
      </c>
    </row>
    <row r="48" spans="1:9" x14ac:dyDescent="0.2">
      <c r="A48" s="135"/>
      <c r="E48" s="135"/>
      <c r="I48" s="135"/>
    </row>
    <row r="49" spans="1:9" x14ac:dyDescent="0.2">
      <c r="A49" s="136" t="s">
        <v>146</v>
      </c>
      <c r="E49" s="136" t="s">
        <v>1295</v>
      </c>
      <c r="I49" s="136" t="s">
        <v>708</v>
      </c>
    </row>
    <row r="50" spans="1:9" x14ac:dyDescent="0.2">
      <c r="A50" s="132" t="s">
        <v>145</v>
      </c>
      <c r="E50" s="132" t="s">
        <v>1296</v>
      </c>
      <c r="I50" s="132" t="s">
        <v>709</v>
      </c>
    </row>
    <row r="51" spans="1:9" x14ac:dyDescent="0.2">
      <c r="A51" s="132" t="s">
        <v>144</v>
      </c>
      <c r="E51" s="132" t="s">
        <v>1297</v>
      </c>
      <c r="I51" s="132" t="s">
        <v>710</v>
      </c>
    </row>
    <row r="52" spans="1:9" x14ac:dyDescent="0.2">
      <c r="A52" s="132" t="s">
        <v>143</v>
      </c>
      <c r="E52" s="132" t="s">
        <v>1298</v>
      </c>
      <c r="I52" s="132" t="s">
        <v>711</v>
      </c>
    </row>
    <row r="53" spans="1:9" x14ac:dyDescent="0.2">
      <c r="A53" s="132" t="s">
        <v>142</v>
      </c>
      <c r="E53" s="132" t="s">
        <v>1299</v>
      </c>
      <c r="I53" s="132" t="s">
        <v>712</v>
      </c>
    </row>
    <row r="55" spans="1:9" x14ac:dyDescent="0.2">
      <c r="A55" s="136" t="s">
        <v>141</v>
      </c>
      <c r="E55" s="136" t="s">
        <v>1300</v>
      </c>
      <c r="I55" s="136" t="s">
        <v>713</v>
      </c>
    </row>
    <row r="56" spans="1:9" x14ac:dyDescent="0.2">
      <c r="A56" s="132" t="s">
        <v>140</v>
      </c>
      <c r="E56" s="132" t="s">
        <v>1301</v>
      </c>
      <c r="I56" s="132" t="s">
        <v>714</v>
      </c>
    </row>
    <row r="57" spans="1:9" x14ac:dyDescent="0.2">
      <c r="A57" s="132" t="s">
        <v>139</v>
      </c>
      <c r="E57" s="132" t="s">
        <v>1302</v>
      </c>
      <c r="I57" s="132" t="s">
        <v>715</v>
      </c>
    </row>
    <row r="58" spans="1:9" x14ac:dyDescent="0.2">
      <c r="A58" s="132" t="s">
        <v>138</v>
      </c>
      <c r="E58" s="132" t="s">
        <v>1303</v>
      </c>
      <c r="I58" s="132" t="s">
        <v>716</v>
      </c>
    </row>
    <row r="59" spans="1:9" x14ac:dyDescent="0.2">
      <c r="A59" s="132" t="s">
        <v>137</v>
      </c>
      <c r="E59" s="132" t="s">
        <v>1304</v>
      </c>
      <c r="I59" s="132" t="s">
        <v>717</v>
      </c>
    </row>
    <row r="60" spans="1:9" x14ac:dyDescent="0.2">
      <c r="A60" s="135"/>
      <c r="E60" s="135"/>
      <c r="I60" s="135"/>
    </row>
    <row r="61" spans="1:9" x14ac:dyDescent="0.2">
      <c r="A61" s="136" t="s">
        <v>136</v>
      </c>
      <c r="E61" s="136" t="s">
        <v>1305</v>
      </c>
      <c r="I61" s="136" t="s">
        <v>718</v>
      </c>
    </row>
    <row r="62" spans="1:9" x14ac:dyDescent="0.2">
      <c r="A62" s="132" t="s">
        <v>135</v>
      </c>
      <c r="E62" s="132" t="s">
        <v>1306</v>
      </c>
      <c r="I62" s="132" t="s">
        <v>719</v>
      </c>
    </row>
    <row r="63" spans="1:9" x14ac:dyDescent="0.2">
      <c r="A63" s="132" t="s">
        <v>134</v>
      </c>
      <c r="E63" s="132" t="s">
        <v>1307</v>
      </c>
      <c r="I63" s="132" t="s">
        <v>720</v>
      </c>
    </row>
    <row r="64" spans="1:9" x14ac:dyDescent="0.2">
      <c r="A64" s="132" t="s">
        <v>133</v>
      </c>
      <c r="E64" s="132" t="s">
        <v>1308</v>
      </c>
      <c r="I64" s="132" t="s">
        <v>721</v>
      </c>
    </row>
    <row r="68" spans="1:2" x14ac:dyDescent="0.2">
      <c r="A68" s="138" t="s">
        <v>159</v>
      </c>
      <c r="B68" s="138" t="s">
        <v>158</v>
      </c>
    </row>
    <row r="69" spans="1:2" x14ac:dyDescent="0.2">
      <c r="A69" s="139" t="str">
        <f t="array" ref="A69">_xlfn.SWITCH(Instructions!$E$5,
Instructions!$H$2,HIV_PE_TranslationTable!E33,
Instructions!$H$3,HIV_PE_TranslationTable!I33,
Instructions!$H$1,HIV_PE_TranslationTable!A33,
HIV_PE_TranslationTable!A33)</f>
        <v>Yes</v>
      </c>
      <c r="B69" s="139" t="str">
        <f t="array" ref="B69">_xlfn.SWITCH(Instructions!$E$5,
Instructions!$H$2,HIV_PE_TranslationTable!E38,
Instructions!$H$3,HIV_PE_TranslationTable!I38,
Instructions!$H$1,HIV_PE_TranslationTable!A38,
HIV_PE_TranslationTable!A38)</f>
        <v>Implementation not started</v>
      </c>
    </row>
    <row r="70" spans="1:2" x14ac:dyDescent="0.2">
      <c r="A70" s="139" t="str">
        <f t="array" ref="A70">_xlfn.SWITCH(Instructions!$E$5,Instructions!$H$2,HIV_PE_TranslationTable!E34,Instructions!$H$3,HIV_PE_TranslationTable!A34,Instructions!$H$1,HIV_PE_TranslationTable!I34,HIV_PE_TranslationTable!A34)</f>
        <v>No</v>
      </c>
      <c r="B70" s="139" t="str">
        <f t="array" ref="B70">_xlfn.SWITCH(Instructions!$E$5,
Instructions!$H$2,HIV_PE_TranslationTable!E39,
Instructions!$H$3,HIV_PE_TranslationTable!I39,
Instructions!$H$1,HIV_PE_TranslationTable!A39,
HIV_PE_TranslationTable!A39)</f>
        <v>Implemented in some sites (&lt;50%)</v>
      </c>
    </row>
    <row r="71" spans="1:2" x14ac:dyDescent="0.2">
      <c r="A71" s="139" t="str">
        <f t="array" ref="A71">_xlfn.SWITCH(Instructions!$E$5,Instructions!$H$2,HIV_PE_TranslationTable!E35,Instructions!$H$3,HIV_PE_TranslationTable!I35,Instructions!$H$1,HIV_PE_TranslationTable!A35,HIV_PE_TranslationTable!A35)</f>
        <v>N/A (not a high incidence setting)</v>
      </c>
      <c r="B71" s="139" t="str">
        <f t="array" ref="B71">_xlfn.SWITCH(Instructions!$E$5,
Instructions!$H$2,HIV_PE_TranslationTable!E40,
Instructions!$H$3,HIV_PE_TranslationTable!I40,
Instructions!$H$1,HIV_PE_TranslationTable!A40,
HIV_PE_TranslationTable!A40)</f>
        <v>Implemented in many sites (50%-95%)</v>
      </c>
    </row>
    <row r="72" spans="1:2" x14ac:dyDescent="0.2">
      <c r="B72" s="139" t="str">
        <f t="array" ref="B72">_xlfn.SWITCH(Instructions!$E$5,
Instructions!$H$2,HIV_PE_TranslationTable!E41,
Instructions!$H$3,HIV_PE_TranslationTable!I41,
Instructions!$H$1,HIV_PE_TranslationTable!A41,
HIV_PE_TranslationTable!A41)</f>
        <v>Implemented countrywide (&gt;95%)</v>
      </c>
    </row>
    <row r="73" spans="1:2" x14ac:dyDescent="0.2">
      <c r="B73" s="139" t="str">
        <f t="array" ref="B73">_xlfn.SWITCH(Instructions!$E$5,
Instructions!$H$2,HIV_PE_TranslationTable!E42,
Instructions!$H$3,HIV_PE_TranslationTable!I42,
Instructions!$H$1,HIV_PE_TranslationTable!A42,
HIV_PE_TranslationTable!A42)</f>
        <v>N/A (not a high incidence setting)</v>
      </c>
    </row>
    <row r="76" spans="1:2" x14ac:dyDescent="0.2">
      <c r="A76" s="136" t="s">
        <v>150</v>
      </c>
    </row>
    <row r="77" spans="1:2" x14ac:dyDescent="0.2">
      <c r="A77" s="139" t="str">
        <f t="array" ref="A77">_xlfn.SWITCH(Instructions!$E$5,
Instructions!$H$2,HIV_PE_TranslationTable!E45,
Instructions!$H$3,HIV_PE_TranslationTable!I45,
Instructions!$H$1,HIV_PE_TranslationTable!A45,
HIV_PE_TranslationTable!A45)</f>
        <v>No or few programs integrate such interventions</v>
      </c>
    </row>
    <row r="78" spans="1:2" x14ac:dyDescent="0.2">
      <c r="A78" s="139" t="str">
        <f t="array" ref="A78">_xlfn.SWITCH(Instructions!$E$5,
Instructions!$H$2,HIV_PE_TranslationTable!E46,
Instructions!$H$3,HIV_PE_TranslationTable!I46,
Instructions!$H$1,HIV_PE_TranslationTable!A46,
HIV_PE_TranslationTable!A46)</f>
        <v xml:space="preserve">Some programs </v>
      </c>
    </row>
    <row r="79" spans="1:2" x14ac:dyDescent="0.2">
      <c r="A79" s="139" t="str">
        <f t="array" ref="A79">_xlfn.SWITCH(Instructions!$E$5,
Instructions!$H$2,HIV_PE_TranslationTable!E47,
Instructions!$H$3,HIV_PE_TranslationTable!I47,
Instructions!$H$1,HIV_PE_TranslationTable!A47,
HIV_PE_TranslationTable!A47)</f>
        <v xml:space="preserve">Many or all programs </v>
      </c>
    </row>
    <row r="80" spans="1:2" x14ac:dyDescent="0.2">
      <c r="A80" s="139"/>
    </row>
    <row r="81" spans="1:2" x14ac:dyDescent="0.2">
      <c r="A81" s="139"/>
      <c r="B81" s="136" t="s">
        <v>146</v>
      </c>
    </row>
    <row r="82" spans="1:2" ht="45" customHeight="1" x14ac:dyDescent="0.2">
      <c r="A82" s="139" t="str">
        <f t="array" ref="A82">_xlfn.SWITCH(Instructions!$E$5,
Instructions!$H$2,HIV_PE_TranslationTable!E50,
Instructions!$H$3,HIV_PE_TranslationTable!I50,
Instructions!$H$1,HIV_PE_TranslationTable!A50,
HIV_PE_TranslationTable!A50)</f>
        <v>No or one-off activities/programs</v>
      </c>
    </row>
    <row r="83" spans="1:2" ht="45" customHeight="1" x14ac:dyDescent="0.2">
      <c r="A83" s="139"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spans="1:2" ht="45" customHeight="1" x14ac:dyDescent="0.2">
      <c r="A84" s="139" t="str">
        <f t="array" ref="A84">_xlfn.SWITCH(Instructions!$E$5,
Instructions!$H$2,HIV_PE_TranslationTable!E52,
Instructions!$H$3,HIV_PE_TranslationTable!I52,
Instructions!$H$1,HIV_PE_TranslationTable!A52,
HIV_PE_TranslationTable!A52)</f>
        <v xml:space="preserve">Activities/programs in health care and at least two other settings at sub-national level (less than 50% national coverage) </v>
      </c>
    </row>
    <row r="85" spans="1:2" ht="45" customHeight="1" x14ac:dyDescent="0.2">
      <c r="A85" s="139"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spans="1:2" x14ac:dyDescent="0.2">
      <c r="A86" s="139"/>
    </row>
    <row r="87" spans="1:2" x14ac:dyDescent="0.2">
      <c r="A87" s="139"/>
      <c r="B87" s="136" t="s">
        <v>141</v>
      </c>
    </row>
    <row r="88" spans="1:2" ht="45" customHeight="1" x14ac:dyDescent="0.2">
      <c r="A88" s="139" t="str">
        <f t="array" ref="A88">_xlfn.SWITCH(Instructions!$E$5,
Instructions!$H$2,HIV_PE_TranslationTable!E56,
Instructions!$H$3,HIV_PE_TranslationTable!I56,
Instructions!$H$1,HIV_PE_TranslationTable!A56,
HIV_PE_TranslationTable!A56)</f>
        <v xml:space="preserve">No or one-off legal literacy and access to justice activities/programs </v>
      </c>
    </row>
    <row r="89" spans="1:2" ht="45" customHeight="1" x14ac:dyDescent="0.2">
      <c r="A89" s="139" t="str">
        <f t="array" ref="A89">_xlfn.SWITCH(Instructions!$E$5,
Instructions!$H$2,HIV_PE_TranslationTable!E57,
Instructions!$H$3,HIV_PE_TranslationTable!I57,
Instructions!$H$1,HIV_PE_TranslationTable!A57,
HIV_PE_TranslationTable!A57)</f>
        <v xml:space="preserve">Small-scale activities/programs </v>
      </c>
    </row>
    <row r="90" spans="1:2" ht="45" customHeight="1" x14ac:dyDescent="0.2">
      <c r="A90" s="139" t="str">
        <f t="array" ref="A90">_xlfn.SWITCH(Instructions!$E$5,
Instructions!$H$2,HIV_PE_TranslationTable!E58,
Instructions!$H$3,HIV_PE_TranslationTable!I58,
Instructions!$H$1,HIV_PE_TranslationTable!A58,
HIV_PE_TranslationTable!A58)</f>
        <v xml:space="preserve">Activities/programs at sub-national level (less than 50% national coverage) </v>
      </c>
    </row>
    <row r="91" spans="1:2" ht="45" customHeight="1" x14ac:dyDescent="0.2">
      <c r="A91" s="139"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spans="1:2" ht="45" customHeight="1" x14ac:dyDescent="0.2">
      <c r="A92" s="139"/>
    </row>
    <row r="93" spans="1:2" x14ac:dyDescent="0.2">
      <c r="A93" s="139"/>
      <c r="B93" s="136" t="s">
        <v>136</v>
      </c>
    </row>
    <row r="94" spans="1:2" x14ac:dyDescent="0.2">
      <c r="A94" s="139" t="str">
        <f t="array" ref="A94">_xlfn.SWITCH(Instructions!$E$5,
Instructions!$H$2,HIV_PE_TranslationTable!E62,
Instructions!$H$3,HIV_PE_TranslationTable!I62,
Instructions!$H$1,HIV_PE_TranslationTable!A62,
HIV_PE_TranslationTable!A62)</f>
        <v>No support</v>
      </c>
    </row>
    <row r="95" spans="1:2" x14ac:dyDescent="0.2">
      <c r="A95" s="139" t="str">
        <f t="array" ref="A95">_xlfn.SWITCH(Instructions!$E$5,
Instructions!$H$2,HIV_PE_TranslationTable!E63,
Instructions!$H$3,HIV_PE_TranslationTable!I63,
Instructions!$H$1,HIV_PE_TranslationTable!A63,
HIV_PE_TranslationTable!A63)</f>
        <v>Some support</v>
      </c>
    </row>
    <row r="96" spans="1:2" x14ac:dyDescent="0.2">
      <c r="A96" s="139" t="str">
        <f t="array" ref="A96">_xlfn.SWITCH(Instructions!$E$5,
Instructions!$H$2,HIV_PE_TranslationTable!E64,
Instructions!$H$3,HIV_PE_TranslationTable!I64,
Instructions!$H$1,HIV_PE_TranslationTable!A64,
HIV_PE_TranslationTable!A64)</f>
        <v>Comprehensive support, including to community-led efforts</v>
      </c>
    </row>
    <row r="127" spans="1:2" x14ac:dyDescent="0.2">
      <c r="A127" s="138" t="s">
        <v>159</v>
      </c>
      <c r="B127" s="138" t="s">
        <v>158</v>
      </c>
    </row>
    <row r="128" spans="1:2" x14ac:dyDescent="0.2">
      <c r="A128" s="139" t="s">
        <v>157</v>
      </c>
      <c r="B128" s="139" t="s">
        <v>156</v>
      </c>
    </row>
    <row r="129" spans="1:2" x14ac:dyDescent="0.2">
      <c r="A129" s="139" t="s">
        <v>155</v>
      </c>
      <c r="B129" s="139" t="s">
        <v>154</v>
      </c>
    </row>
    <row r="130" spans="1:2" x14ac:dyDescent="0.2">
      <c r="A130" s="139" t="s">
        <v>151</v>
      </c>
      <c r="B130" s="139" t="s">
        <v>153</v>
      </c>
    </row>
    <row r="131" spans="1:2" x14ac:dyDescent="0.2">
      <c r="B131" s="139" t="s">
        <v>152</v>
      </c>
    </row>
    <row r="132" spans="1:2" x14ac:dyDescent="0.2">
      <c r="B132" s="139" t="s">
        <v>151</v>
      </c>
    </row>
    <row r="135" spans="1:2" x14ac:dyDescent="0.2">
      <c r="A135" s="136" t="s">
        <v>150</v>
      </c>
    </row>
    <row r="136" spans="1:2" x14ac:dyDescent="0.2">
      <c r="A136" s="132" t="s">
        <v>149</v>
      </c>
    </row>
    <row r="137" spans="1:2" x14ac:dyDescent="0.2">
      <c r="A137" s="132" t="s">
        <v>148</v>
      </c>
    </row>
    <row r="138" spans="1:2" x14ac:dyDescent="0.2">
      <c r="A138" s="132" t="s">
        <v>147</v>
      </c>
    </row>
    <row r="139" spans="1:2" x14ac:dyDescent="0.2">
      <c r="A139" s="135"/>
    </row>
    <row r="140" spans="1:2" x14ac:dyDescent="0.2">
      <c r="A140" s="136" t="s">
        <v>146</v>
      </c>
    </row>
    <row r="141" spans="1:2" x14ac:dyDescent="0.2">
      <c r="A141" s="132" t="s">
        <v>145</v>
      </c>
    </row>
    <row r="142" spans="1:2" x14ac:dyDescent="0.2">
      <c r="A142" s="132" t="s">
        <v>144</v>
      </c>
    </row>
    <row r="143" spans="1:2" x14ac:dyDescent="0.2">
      <c r="A143" s="132" t="s">
        <v>143</v>
      </c>
    </row>
    <row r="144" spans="1:2" x14ac:dyDescent="0.2">
      <c r="A144" s="132" t="s">
        <v>142</v>
      </c>
    </row>
    <row r="146" spans="1:1" x14ac:dyDescent="0.2">
      <c r="A146" s="136" t="s">
        <v>141</v>
      </c>
    </row>
    <row r="147" spans="1:1" x14ac:dyDescent="0.2">
      <c r="A147" s="132" t="s">
        <v>140</v>
      </c>
    </row>
    <row r="148" spans="1:1" x14ac:dyDescent="0.2">
      <c r="A148" s="132" t="s">
        <v>139</v>
      </c>
    </row>
    <row r="149" spans="1:1" x14ac:dyDescent="0.2">
      <c r="A149" s="132" t="s">
        <v>138</v>
      </c>
    </row>
    <row r="150" spans="1:1" x14ac:dyDescent="0.2">
      <c r="A150" s="132" t="s">
        <v>137</v>
      </c>
    </row>
    <row r="151" spans="1:1" x14ac:dyDescent="0.2">
      <c r="A151" s="135"/>
    </row>
    <row r="152" spans="1:1" x14ac:dyDescent="0.2">
      <c r="A152" s="136" t="s">
        <v>136</v>
      </c>
    </row>
    <row r="153" spans="1:1" x14ac:dyDescent="0.2">
      <c r="A153" s="132" t="s">
        <v>135</v>
      </c>
    </row>
    <row r="154" spans="1:1" x14ac:dyDescent="0.2">
      <c r="A154" s="132" t="s">
        <v>134</v>
      </c>
    </row>
    <row r="155" spans="1:1" x14ac:dyDescent="0.2">
      <c r="A155" s="132" t="s">
        <v>133</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7"/>
  <sheetViews>
    <sheetView zoomScale="70" zoomScaleNormal="70" workbookViewId="0">
      <selection activeCell="C27" sqref="C27"/>
    </sheetView>
  </sheetViews>
  <sheetFormatPr baseColWidth="10" defaultRowHeight="15" x14ac:dyDescent="0.2"/>
  <cols>
    <col min="1" max="1" width="96.1640625" customWidth="1"/>
    <col min="2" max="2" width="48.1640625" customWidth="1"/>
    <col min="3" max="3" width="49.5" customWidth="1"/>
  </cols>
  <sheetData>
    <row r="1" spans="1:3" ht="100" customHeight="1" x14ac:dyDescent="0.2">
      <c r="A1" s="66" t="str">
        <f t="array" ref="A1">_xlfn.SWITCH(Instructions!$E$5,
Instructions!$H$2,HIV_PE_TranslationTable!E1,
Instructions!$H$3,HIV_PE_TranslationTable!I1,
Instructions!$H$1,HIV_PE_TranslationTable!A1,
HIV_PE_TranslationTable!A1)</f>
        <v>HIV program essentials key area</v>
      </c>
      <c r="B1" s="140"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40" t="str">
        <f t="array" ref="C1">_xlfn.SWITCH(Instructions!$E$5,
Instructions!$H$2,HIV_PE_TranslationTable!G1,
Instructions!$H$3,HIV_PE_TranslationTable!K1,
Instructions!$H$1,HIV_PE_TranslationTable!C1,
HIV_PE_TranslationTable!C1)</f>
        <v>Implementation Status 
(choose an option from drop-down list)</v>
      </c>
    </row>
    <row r="2" spans="1:3" x14ac:dyDescent="0.2">
      <c r="A2" s="277" t="str">
        <f t="array" ref="A2">_xlfn.SWITCH(Instructions!$E$5,
Instructions!$H$2,HIV_PE_TranslationTable!E2,
Instructions!$H$3,HIV_PE_TranslationTable!I2,
Instructions!$H$1,HIV_PE_TranslationTable!A2,
HIV_PE_TranslationTable!A2)</f>
        <v xml:space="preserve">HIV primary prevention </v>
      </c>
      <c r="B2" s="278"/>
      <c r="C2" s="278"/>
    </row>
    <row r="3" spans="1:3" ht="45" customHeight="1" x14ac:dyDescent="0.2">
      <c r="A3" s="139"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42" t="s">
        <v>157</v>
      </c>
      <c r="C3" s="143" t="s">
        <v>153</v>
      </c>
    </row>
    <row r="4" spans="1:3" ht="45" customHeight="1" x14ac:dyDescent="0.2">
      <c r="A4" s="139"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42" t="s">
        <v>157</v>
      </c>
      <c r="C4" s="143" t="s">
        <v>152</v>
      </c>
    </row>
    <row r="5" spans="1:3" ht="45" customHeight="1" x14ac:dyDescent="0.2">
      <c r="A5" s="139" t="str">
        <f t="array" ref="A5">_xlfn.SWITCH(Instructions!$E$5,
Instructions!$H$2,HIV_PE_TranslationTable!E5,
Instructions!$H$3,HIV_PE_TranslationTable!I5,
Instructions!$H$1,HIV_PE_TranslationTable!A5,
HIV_PE_TranslationTable!A5)</f>
        <v>3. Harm reduction services are available for people who use drugs. ​​ </v>
      </c>
      <c r="B5" s="142" t="s">
        <v>157</v>
      </c>
      <c r="C5" s="143" t="s">
        <v>153</v>
      </c>
    </row>
    <row r="6" spans="1:3" ht="45" customHeight="1" x14ac:dyDescent="0.2">
      <c r="A6" s="139"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42" t="s">
        <v>157</v>
      </c>
      <c r="C6" s="143" t="s">
        <v>152</v>
      </c>
    </row>
    <row r="7" spans="1:3" x14ac:dyDescent="0.2">
      <c r="A7" s="277" t="str">
        <f t="array" ref="A7">_xlfn.SWITCH(Instructions!$E$5,
Instructions!$H$2,HIV_PE_TranslationTable!E7,
Instructions!$H$3,HIV_PE_TranslationTable!I7,
Instructions!$H$1,HIV_PE_TranslationTable!A7,
HIV_PE_TranslationTable!A7)</f>
        <v>HIV testing and diagnosis of people with HIV</v>
      </c>
      <c r="B7" s="278"/>
      <c r="C7" s="278"/>
    </row>
    <row r="8" spans="1:3" ht="45" customHeight="1" x14ac:dyDescent="0.2">
      <c r="A8" s="139"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42" t="s">
        <v>157</v>
      </c>
      <c r="C8" s="143" t="s">
        <v>152</v>
      </c>
    </row>
    <row r="9" spans="1:3" ht="45" customHeight="1" x14ac:dyDescent="0.2">
      <c r="A9" s="139"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42" t="s">
        <v>157</v>
      </c>
      <c r="C9" s="143" t="s">
        <v>152</v>
      </c>
    </row>
    <row r="10" spans="1:3" ht="45" customHeight="1" x14ac:dyDescent="0.2">
      <c r="A10" s="139"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42" t="s">
        <v>157</v>
      </c>
      <c r="C10" s="143" t="s">
        <v>152</v>
      </c>
    </row>
    <row r="11" spans="1:3" x14ac:dyDescent="0.2">
      <c r="A11" s="277" t="str">
        <f t="array" ref="A11">_xlfn.SWITCH(Instructions!$E$5,
Instructions!$H$2,HIV_PE_TranslationTable!E11,
Instructions!$H$3,HIV_PE_TranslationTable!I11,
Instructions!$H$1,HIV_PE_TranslationTable!A11,
HIV_PE_TranslationTable!A11)</f>
        <v xml:space="preserve">Elimination of vertical transmission </v>
      </c>
      <c r="B11" s="278"/>
      <c r="C11" s="278"/>
    </row>
    <row r="12" spans="1:3" ht="45" customHeight="1" x14ac:dyDescent="0.2">
      <c r="A12" s="139"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43" t="s">
        <v>157</v>
      </c>
      <c r="C12" s="143" t="s">
        <v>152</v>
      </c>
    </row>
    <row r="13" spans="1:3" ht="45" customHeight="1" x14ac:dyDescent="0.2">
      <c r="A13" s="139"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43" t="s">
        <v>157</v>
      </c>
      <c r="C13" s="143" t="s">
        <v>152</v>
      </c>
    </row>
    <row r="14" spans="1:3" x14ac:dyDescent="0.2">
      <c r="A14" s="277" t="str">
        <f t="array" ref="A14">_xlfn.SWITCH(Instructions!$E$5,
Instructions!$H$2,HIV_PE_TranslationTable!E14,
Instructions!$H$3,HIV_PE_TranslationTable!I14,
Instructions!$H$1,HIV_PE_TranslationTable!A14,
HIV_PE_TranslationTable!A14)</f>
        <v>HIV treatment and care</v>
      </c>
      <c r="B14" s="278"/>
      <c r="C14" s="278"/>
    </row>
    <row r="15" spans="1:3" ht="45" customHeight="1" x14ac:dyDescent="0.2">
      <c r="A15" s="139"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42" t="s">
        <v>157</v>
      </c>
      <c r="C15" s="143" t="s">
        <v>152</v>
      </c>
    </row>
    <row r="16" spans="1:3" ht="45" customHeight="1" x14ac:dyDescent="0.2">
      <c r="A16" s="139" t="str">
        <f t="array" ref="A16">_xlfn.SWITCH(Instructions!$E$5,
Instructions!$H$2,HIV_PE_TranslationTable!E16,
Instructions!$H$3,HIV_PE_TranslationTable!I16,
Instructions!$H$1,HIV_PE_TranslationTable!A16,
HIV_PE_TranslationTable!A16)</f>
        <v>11. HIV treatment uses WHO recommended regimens​. </v>
      </c>
      <c r="B16" s="142" t="s">
        <v>157</v>
      </c>
      <c r="C16" s="143" t="s">
        <v>152</v>
      </c>
    </row>
    <row r="17" spans="1:3" ht="45" customHeight="1" x14ac:dyDescent="0.2">
      <c r="A17" s="139" t="str">
        <f t="array" ref="A17">_xlfn.SWITCH(Instructions!$E$5,
Instructions!$H$2,HIV_PE_TranslationTable!E17,
Instructions!$H$3,HIV_PE_TranslationTable!I17,
Instructions!$H$1,HIV_PE_TranslationTable!A17,
HIV_PE_TranslationTable!A17)</f>
        <v>12. Management of advanced HIV disease is available.​ </v>
      </c>
      <c r="B17" s="142" t="s">
        <v>157</v>
      </c>
      <c r="C17" s="143" t="s">
        <v>152</v>
      </c>
    </row>
    <row r="18" spans="1:3" ht="45" customHeight="1" x14ac:dyDescent="0.2">
      <c r="A18" s="139"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42" t="s">
        <v>157</v>
      </c>
      <c r="C18" s="143" t="s">
        <v>152</v>
      </c>
    </row>
    <row r="19" spans="1:3" ht="45" customHeight="1" x14ac:dyDescent="0.2">
      <c r="A19" s="139"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42" t="s">
        <v>157</v>
      </c>
      <c r="C19" s="143" t="s">
        <v>152</v>
      </c>
    </row>
    <row r="20" spans="1:3" x14ac:dyDescent="0.2">
      <c r="A20" s="277" t="str">
        <f t="array" ref="A20">_xlfn.SWITCH(Instructions!$E$5,
Instructions!$H$2,HIV_PE_TranslationTable!E20,
Instructions!$H$3,HIV_PE_TranslationTable!I20,
Instructions!$H$1,HIV_PE_TranslationTable!A20,
HIV_PE_TranslationTable!A20)</f>
        <v>TB/HIV</v>
      </c>
      <c r="B20" s="278"/>
      <c r="C20" s="278"/>
    </row>
    <row r="21" spans="1:3" ht="45" customHeight="1" x14ac:dyDescent="0.2">
      <c r="A21" s="139"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42" t="s">
        <v>157</v>
      </c>
      <c r="C21" s="143" t="s">
        <v>152</v>
      </c>
    </row>
    <row r="22" spans="1:3" ht="45" customHeight="1" x14ac:dyDescent="0.2">
      <c r="A22" s="139"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42" t="s">
        <v>157</v>
      </c>
      <c r="C22" s="143" t="s">
        <v>152</v>
      </c>
    </row>
    <row r="23" spans="1:3" x14ac:dyDescent="0.2">
      <c r="A23" s="277" t="str">
        <f t="array" ref="A23">_xlfn.SWITCH(Instructions!$E$5,
Instructions!$H$2,HIV_PE_TranslationTable!E23,
Instructions!$H$3,HIV_PE_TranslationTable!I23,
Instructions!$H$1,HIV_PE_TranslationTable!A23,
HIV_PE_TranslationTable!A23)</f>
        <v>Differentiated service delivery (DSD)</v>
      </c>
      <c r="B23" s="278"/>
      <c r="C23" s="278"/>
    </row>
    <row r="24" spans="1:3" ht="45" customHeight="1" x14ac:dyDescent="0.2">
      <c r="A24" s="139"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42" t="s">
        <v>157</v>
      </c>
      <c r="C24" s="143" t="s">
        <v>153</v>
      </c>
    </row>
    <row r="25" spans="1:3" ht="45" customHeight="1" x14ac:dyDescent="0.2">
      <c r="A25" s="139"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42" t="s">
        <v>157</v>
      </c>
      <c r="C25" s="143" t="s">
        <v>152</v>
      </c>
    </row>
    <row r="26" spans="1:3" ht="180" customHeight="1" x14ac:dyDescent="0.2">
      <c r="A26" s="144" t="str">
        <f t="array" ref="A26">_xlfn.SWITCH(Instructions!$E$5,
Instructions!$H$2,HIV_PE_TranslationTable!E26,
Instructions!$H$3,HIV_PE_TranslationTable!I26,
Instructions!$H$1,HIV_PE_TranslationTable!A26,
HIV_PE_TranslationTable!A26)</f>
        <v>Human rights</v>
      </c>
      <c r="B26" s="141"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40" t="str">
        <f t="array" ref="C26">_xlfn.SWITCH(Instructions!$E$5,
Instructions!$H$2,HIV_PE_TranslationTable!G26,
Instructions!$H$3,HIV_PE_TranslationTable!K26,
Instructions!$H$1,HIV_PE_TranslationTable!C26,
HIV_PE_TranslationTable!C26)</f>
        <v>Implementation Status 
(choose an option from drop-down list)</v>
      </c>
    </row>
    <row r="27" spans="1:3" ht="45" customHeight="1" x14ac:dyDescent="0.2">
      <c r="A27" s="139"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42" t="s">
        <v>157</v>
      </c>
      <c r="C27" s="143" t="s">
        <v>147</v>
      </c>
    </row>
    <row r="28" spans="1:3" ht="45" customHeight="1" x14ac:dyDescent="0.2">
      <c r="A28" s="139"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42" t="s">
        <v>157</v>
      </c>
      <c r="C28" s="143" t="s">
        <v>142</v>
      </c>
    </row>
    <row r="29" spans="1:3" ht="45" customHeight="1" x14ac:dyDescent="0.2">
      <c r="A29" s="139"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42" t="s">
        <v>157</v>
      </c>
      <c r="C29" s="143" t="s">
        <v>137</v>
      </c>
    </row>
    <row r="30" spans="1:3" ht="45" customHeight="1" x14ac:dyDescent="0.2">
      <c r="A30" s="139"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42" t="s">
        <v>157</v>
      </c>
      <c r="C30" s="143" t="s">
        <v>133</v>
      </c>
    </row>
    <row r="31" spans="1:3" x14ac:dyDescent="0.2">
      <c r="A31" s="134"/>
      <c r="B31" s="134"/>
      <c r="C31" s="134"/>
    </row>
    <row r="32" spans="1:3" x14ac:dyDescent="0.2">
      <c r="A32" s="132"/>
      <c r="B32" s="132"/>
      <c r="C32" s="132"/>
    </row>
    <row r="77" spans="1:1" x14ac:dyDescent="0.2">
      <c r="A77" s="135"/>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8"/>
  <sheetViews>
    <sheetView workbookViewId="0"/>
  </sheetViews>
  <sheetFormatPr baseColWidth="10" defaultRowHeight="15" x14ac:dyDescent="0.2"/>
  <cols>
    <col min="1" max="3" width="106.1640625" customWidth="1"/>
    <col min="4" max="4" width="22.1640625" customWidth="1"/>
    <col min="5" max="9" width="15.83203125" customWidth="1"/>
    <col min="10" max="10" width="48.83203125" customWidth="1"/>
    <col min="11" max="11" width="51.5" customWidth="1"/>
  </cols>
  <sheetData>
    <row r="1" spans="1:11" ht="39" customHeight="1" x14ac:dyDescent="0.2">
      <c r="A1" s="114" t="s">
        <v>215</v>
      </c>
      <c r="B1" s="113" t="s">
        <v>803</v>
      </c>
      <c r="C1" s="113" t="s">
        <v>722</v>
      </c>
      <c r="D1" s="154" t="s">
        <v>217</v>
      </c>
      <c r="E1" s="154" t="s">
        <v>218</v>
      </c>
      <c r="F1" s="154" t="s">
        <v>219</v>
      </c>
      <c r="G1" s="154" t="s">
        <v>220</v>
      </c>
      <c r="H1" s="154"/>
      <c r="I1" s="154"/>
      <c r="J1" s="154" t="s">
        <v>1</v>
      </c>
      <c r="K1" s="34" t="s">
        <v>101</v>
      </c>
    </row>
    <row r="2" spans="1:11" ht="16" x14ac:dyDescent="0.2">
      <c r="A2" s="145" t="s">
        <v>283</v>
      </c>
      <c r="B2" s="145" t="s">
        <v>953</v>
      </c>
      <c r="C2" s="145" t="s">
        <v>992</v>
      </c>
      <c r="D2" s="150"/>
      <c r="E2" s="150"/>
      <c r="F2" s="150"/>
      <c r="G2" s="150"/>
      <c r="H2" s="150"/>
      <c r="I2" s="150"/>
      <c r="J2" s="151" t="s">
        <v>84</v>
      </c>
      <c r="K2" s="155"/>
    </row>
    <row r="3" spans="1:11" ht="16" x14ac:dyDescent="0.2">
      <c r="A3" s="146" t="s">
        <v>284</v>
      </c>
      <c r="B3" s="146" t="s">
        <v>954</v>
      </c>
      <c r="C3" s="146" t="s">
        <v>993</v>
      </c>
      <c r="D3" s="152"/>
      <c r="E3" s="152"/>
      <c r="F3" s="152"/>
      <c r="G3" s="152"/>
      <c r="H3" s="152"/>
      <c r="I3" s="152"/>
      <c r="J3" s="151" t="s">
        <v>84</v>
      </c>
      <c r="K3" s="119"/>
    </row>
    <row r="4" spans="1:11" ht="16" x14ac:dyDescent="0.2">
      <c r="A4" s="146" t="s">
        <v>285</v>
      </c>
      <c r="B4" s="146" t="s">
        <v>955</v>
      </c>
      <c r="C4" s="146" t="s">
        <v>994</v>
      </c>
      <c r="D4" s="152"/>
      <c r="E4" s="152"/>
      <c r="F4" s="152"/>
      <c r="G4" s="152"/>
      <c r="H4" s="152"/>
      <c r="I4" s="152"/>
      <c r="J4" s="151" t="s">
        <v>84</v>
      </c>
      <c r="K4" s="119"/>
    </row>
    <row r="5" spans="1:11" ht="16" x14ac:dyDescent="0.2">
      <c r="A5" s="146" t="s">
        <v>286</v>
      </c>
      <c r="B5" s="146" t="s">
        <v>956</v>
      </c>
      <c r="C5" s="146" t="s">
        <v>995</v>
      </c>
      <c r="D5" s="152"/>
      <c r="E5" s="152"/>
      <c r="F5" s="152"/>
      <c r="G5" s="152"/>
      <c r="H5" s="152"/>
      <c r="I5" s="152"/>
      <c r="J5" s="151"/>
      <c r="K5" s="119"/>
    </row>
    <row r="6" spans="1:11" ht="16" x14ac:dyDescent="0.2">
      <c r="A6" s="146" t="s">
        <v>287</v>
      </c>
      <c r="B6" s="146" t="s">
        <v>957</v>
      </c>
      <c r="C6" s="146" t="s">
        <v>996</v>
      </c>
      <c r="D6" s="152"/>
      <c r="E6" s="152"/>
      <c r="F6" s="152"/>
      <c r="G6" s="152"/>
      <c r="H6" s="152"/>
      <c r="I6" s="152"/>
      <c r="J6" s="151"/>
      <c r="K6" s="119"/>
    </row>
    <row r="7" spans="1:11" ht="16" x14ac:dyDescent="0.2">
      <c r="A7" s="145" t="s">
        <v>288</v>
      </c>
      <c r="B7" s="145" t="s">
        <v>958</v>
      </c>
      <c r="C7" s="145" t="s">
        <v>997</v>
      </c>
      <c r="D7" s="150"/>
      <c r="E7" s="150"/>
      <c r="F7" s="150"/>
      <c r="G7" s="150"/>
      <c r="H7" s="150"/>
      <c r="I7" s="150"/>
      <c r="J7" s="151" t="s">
        <v>84</v>
      </c>
      <c r="K7" s="78"/>
    </row>
    <row r="8" spans="1:11" ht="16" x14ac:dyDescent="0.2">
      <c r="A8" s="145" t="s">
        <v>289</v>
      </c>
      <c r="B8" s="145" t="s">
        <v>959</v>
      </c>
      <c r="C8" s="145" t="s">
        <v>998</v>
      </c>
      <c r="D8" s="150"/>
      <c r="E8" s="150"/>
      <c r="F8" s="150"/>
      <c r="G8" s="150"/>
      <c r="H8" s="150"/>
      <c r="I8" s="150"/>
      <c r="J8" s="151" t="s">
        <v>84</v>
      </c>
      <c r="K8" s="156"/>
    </row>
    <row r="9" spans="1:11" ht="28.75" customHeight="1" x14ac:dyDescent="0.2">
      <c r="A9" s="145" t="s">
        <v>290</v>
      </c>
      <c r="B9" s="145" t="s">
        <v>960</v>
      </c>
      <c r="C9" s="145" t="s">
        <v>999</v>
      </c>
      <c r="D9" s="150"/>
      <c r="E9" s="150"/>
      <c r="F9" s="150"/>
      <c r="G9" s="150"/>
      <c r="H9" s="150"/>
      <c r="I9" s="150"/>
      <c r="J9" s="151" t="s">
        <v>84</v>
      </c>
      <c r="K9" s="78"/>
    </row>
    <row r="10" spans="1:11" ht="16" x14ac:dyDescent="0.2">
      <c r="A10" s="145" t="s">
        <v>291</v>
      </c>
      <c r="B10" s="145" t="s">
        <v>961</v>
      </c>
      <c r="C10" s="145" t="s">
        <v>1000</v>
      </c>
      <c r="D10" s="150"/>
      <c r="E10" s="150"/>
      <c r="F10" s="150"/>
      <c r="G10" s="150"/>
      <c r="H10" s="150"/>
      <c r="I10" s="150"/>
      <c r="J10" s="151" t="s">
        <v>85</v>
      </c>
      <c r="K10" s="78"/>
    </row>
    <row r="11" spans="1:11" ht="16" x14ac:dyDescent="0.2">
      <c r="A11" s="145" t="s">
        <v>292</v>
      </c>
      <c r="B11" s="145" t="s">
        <v>962</v>
      </c>
      <c r="C11" s="145" t="s">
        <v>1001</v>
      </c>
      <c r="D11" s="150"/>
      <c r="E11" s="150"/>
      <c r="F11" s="150"/>
      <c r="G11" s="150"/>
      <c r="H11" s="150"/>
      <c r="I11" s="150"/>
      <c r="J11" s="151" t="s">
        <v>85</v>
      </c>
      <c r="K11" s="78"/>
    </row>
    <row r="12" spans="1:11" ht="16" x14ac:dyDescent="0.2">
      <c r="A12" s="145" t="s">
        <v>293</v>
      </c>
      <c r="B12" s="145" t="s">
        <v>963</v>
      </c>
      <c r="C12" s="145" t="s">
        <v>1002</v>
      </c>
      <c r="D12" s="150"/>
      <c r="E12" s="150"/>
      <c r="F12" s="150"/>
      <c r="G12" s="150"/>
      <c r="H12" s="150"/>
      <c r="I12" s="150"/>
      <c r="J12" s="151" t="s">
        <v>85</v>
      </c>
      <c r="K12" s="78"/>
    </row>
    <row r="13" spans="1:11" ht="16" x14ac:dyDescent="0.2">
      <c r="A13" s="145" t="s">
        <v>294</v>
      </c>
      <c r="B13" s="145" t="s">
        <v>964</v>
      </c>
      <c r="C13" s="145" t="s">
        <v>1003</v>
      </c>
      <c r="D13" s="150"/>
      <c r="E13" s="150"/>
      <c r="F13" s="150"/>
      <c r="G13" s="150"/>
      <c r="H13" s="150"/>
      <c r="I13" s="150"/>
      <c r="J13" s="151" t="s">
        <v>84</v>
      </c>
      <c r="K13" s="78"/>
    </row>
    <row r="14" spans="1:11" ht="16" x14ac:dyDescent="0.2">
      <c r="A14" s="145" t="s">
        <v>295</v>
      </c>
      <c r="B14" s="145" t="s">
        <v>965</v>
      </c>
      <c r="C14" s="145" t="s">
        <v>1004</v>
      </c>
      <c r="D14" s="150"/>
      <c r="E14" s="150"/>
      <c r="F14" s="150"/>
      <c r="G14" s="150"/>
      <c r="H14" s="150"/>
      <c r="I14" s="150"/>
      <c r="J14" s="151"/>
      <c r="K14" s="78"/>
    </row>
    <row r="15" spans="1:11" ht="28.75" customHeight="1" x14ac:dyDescent="0.2">
      <c r="A15" s="145" t="s">
        <v>296</v>
      </c>
      <c r="B15" s="145" t="s">
        <v>966</v>
      </c>
      <c r="C15" s="145" t="s">
        <v>1005</v>
      </c>
      <c r="D15" s="150"/>
      <c r="E15" s="150"/>
      <c r="F15" s="150"/>
      <c r="G15" s="150"/>
      <c r="H15" s="150"/>
      <c r="I15" s="150"/>
      <c r="J15" s="151" t="s">
        <v>86</v>
      </c>
      <c r="K15" s="78"/>
    </row>
    <row r="16" spans="1:11" ht="29" customHeight="1" x14ac:dyDescent="0.2">
      <c r="A16" s="145" t="s">
        <v>297</v>
      </c>
      <c r="B16" s="145" t="s">
        <v>967</v>
      </c>
      <c r="C16" s="145" t="s">
        <v>1006</v>
      </c>
      <c r="D16" s="150"/>
      <c r="E16" s="150"/>
      <c r="F16" s="150"/>
      <c r="G16" s="150"/>
      <c r="H16" s="150"/>
      <c r="I16" s="150"/>
      <c r="J16" s="151" t="s">
        <v>86</v>
      </c>
      <c r="K16" s="78"/>
    </row>
    <row r="17" spans="1:11" ht="16" x14ac:dyDescent="0.2">
      <c r="A17" s="145" t="s">
        <v>298</v>
      </c>
      <c r="B17" s="145" t="s">
        <v>968</v>
      </c>
      <c r="C17" s="145" t="s">
        <v>1007</v>
      </c>
      <c r="D17" s="150"/>
      <c r="E17" s="150"/>
      <c r="F17" s="150"/>
      <c r="G17" s="150"/>
      <c r="H17" s="150"/>
      <c r="I17" s="150"/>
      <c r="J17" s="151" t="s">
        <v>84</v>
      </c>
      <c r="K17" s="78"/>
    </row>
    <row r="18" spans="1:11" ht="29" customHeight="1" x14ac:dyDescent="0.2">
      <c r="A18" s="109" t="s">
        <v>299</v>
      </c>
      <c r="B18" s="109" t="s">
        <v>969</v>
      </c>
      <c r="C18" s="109" t="s">
        <v>1008</v>
      </c>
      <c r="D18" s="112"/>
      <c r="E18" s="150"/>
      <c r="F18" s="112"/>
      <c r="G18" s="112"/>
      <c r="H18" s="112"/>
      <c r="I18" s="112"/>
      <c r="J18" s="153" t="s">
        <v>86</v>
      </c>
      <c r="K18" s="78"/>
    </row>
    <row r="19" spans="1:11" ht="29" customHeight="1" x14ac:dyDescent="0.2">
      <c r="A19" s="147" t="s">
        <v>300</v>
      </c>
      <c r="B19" s="147" t="s">
        <v>970</v>
      </c>
      <c r="C19" s="147" t="s">
        <v>1009</v>
      </c>
      <c r="D19" s="112"/>
      <c r="E19" s="150"/>
      <c r="F19" s="112"/>
      <c r="G19" s="112"/>
      <c r="H19" s="112"/>
      <c r="I19" s="112"/>
      <c r="J19" s="153" t="s">
        <v>86</v>
      </c>
      <c r="K19" s="78"/>
    </row>
    <row r="20" spans="1:11" ht="16" x14ac:dyDescent="0.2">
      <c r="A20" s="145" t="s">
        <v>301</v>
      </c>
      <c r="B20" s="145" t="s">
        <v>971</v>
      </c>
      <c r="C20" s="145" t="s">
        <v>1010</v>
      </c>
      <c r="D20" s="150"/>
      <c r="E20" s="150"/>
      <c r="F20" s="150"/>
      <c r="G20" s="150"/>
      <c r="H20" s="150"/>
      <c r="I20" s="150"/>
      <c r="J20" s="151" t="s">
        <v>86</v>
      </c>
      <c r="K20" s="78"/>
    </row>
    <row r="21" spans="1:11" ht="29" customHeight="1" x14ac:dyDescent="0.2">
      <c r="A21" s="145" t="s">
        <v>302</v>
      </c>
      <c r="B21" s="145" t="s">
        <v>972</v>
      </c>
      <c r="C21" s="145" t="s">
        <v>1011</v>
      </c>
      <c r="D21" s="150"/>
      <c r="E21" s="150"/>
      <c r="F21" s="150"/>
      <c r="G21" s="150"/>
      <c r="H21" s="150"/>
      <c r="I21" s="150"/>
      <c r="J21" s="151" t="s">
        <v>86</v>
      </c>
      <c r="K21" s="78"/>
    </row>
    <row r="22" spans="1:11" ht="30" customHeight="1" x14ac:dyDescent="0.2">
      <c r="A22" s="146" t="s">
        <v>1289</v>
      </c>
      <c r="B22" s="146" t="s">
        <v>973</v>
      </c>
      <c r="C22" s="146" t="s">
        <v>1012</v>
      </c>
      <c r="D22" s="146"/>
      <c r="E22" s="150"/>
      <c r="F22" s="150"/>
      <c r="G22" s="150"/>
      <c r="H22" s="150"/>
      <c r="I22" s="150"/>
      <c r="J22" s="151"/>
      <c r="K22" s="78"/>
    </row>
    <row r="23" spans="1:11" ht="30" customHeight="1" x14ac:dyDescent="0.2">
      <c r="A23" s="146" t="s">
        <v>1290</v>
      </c>
      <c r="B23" s="146" t="s">
        <v>974</v>
      </c>
      <c r="C23" s="146" t="s">
        <v>1013</v>
      </c>
      <c r="D23" s="146"/>
      <c r="E23" s="150"/>
      <c r="F23" s="150"/>
      <c r="G23" s="150"/>
      <c r="H23" s="150"/>
      <c r="I23" s="150"/>
      <c r="J23" s="151"/>
      <c r="K23" s="78"/>
    </row>
    <row r="24" spans="1:11" ht="29" customHeight="1" x14ac:dyDescent="0.2">
      <c r="A24" s="145" t="s">
        <v>303</v>
      </c>
      <c r="B24" s="145" t="s">
        <v>975</v>
      </c>
      <c r="C24" s="145" t="s">
        <v>1014</v>
      </c>
      <c r="D24" s="150"/>
      <c r="E24" s="150"/>
      <c r="F24" s="150"/>
      <c r="G24" s="150"/>
      <c r="H24" s="150"/>
      <c r="I24" s="150"/>
      <c r="J24" s="151" t="s">
        <v>86</v>
      </c>
      <c r="K24" s="78"/>
    </row>
    <row r="25" spans="1:11" ht="30" customHeight="1" x14ac:dyDescent="0.2">
      <c r="A25" s="146" t="s">
        <v>1289</v>
      </c>
      <c r="B25" s="146" t="s">
        <v>973</v>
      </c>
      <c r="C25" s="146" t="s">
        <v>1012</v>
      </c>
      <c r="D25" s="146"/>
      <c r="E25" s="150"/>
      <c r="F25" s="150"/>
      <c r="G25" s="150"/>
      <c r="H25" s="150"/>
      <c r="I25" s="150"/>
      <c r="J25" s="151"/>
      <c r="K25" s="78"/>
    </row>
    <row r="26" spans="1:11" ht="30" customHeight="1" x14ac:dyDescent="0.2">
      <c r="A26" s="146" t="s">
        <v>1290</v>
      </c>
      <c r="B26" s="146" t="s">
        <v>974</v>
      </c>
      <c r="C26" s="146" t="s">
        <v>1013</v>
      </c>
      <c r="D26" s="146"/>
      <c r="E26" s="150"/>
      <c r="F26" s="150"/>
      <c r="G26" s="150"/>
      <c r="H26" s="150"/>
      <c r="I26" s="150"/>
      <c r="J26" s="151"/>
      <c r="K26" s="78"/>
    </row>
    <row r="27" spans="1:11" ht="29" customHeight="1" x14ac:dyDescent="0.2">
      <c r="A27" s="145" t="s">
        <v>304</v>
      </c>
      <c r="B27" s="145" t="s">
        <v>976</v>
      </c>
      <c r="C27" s="145" t="s">
        <v>1015</v>
      </c>
      <c r="D27" s="150"/>
      <c r="E27" s="150"/>
      <c r="F27" s="150"/>
      <c r="G27" s="150"/>
      <c r="H27" s="150"/>
      <c r="I27" s="150"/>
      <c r="J27" s="151" t="s">
        <v>86</v>
      </c>
      <c r="K27" s="78"/>
    </row>
    <row r="28" spans="1:11" ht="30" customHeight="1" x14ac:dyDescent="0.2">
      <c r="A28" s="146" t="s">
        <v>1289</v>
      </c>
      <c r="B28" s="146" t="s">
        <v>973</v>
      </c>
      <c r="C28" s="146" t="s">
        <v>1012</v>
      </c>
      <c r="D28" s="146"/>
      <c r="E28" s="150"/>
      <c r="F28" s="150"/>
      <c r="G28" s="150"/>
      <c r="H28" s="150"/>
      <c r="I28" s="150"/>
      <c r="J28" s="151"/>
      <c r="K28" s="78"/>
    </row>
    <row r="29" spans="1:11" ht="30" customHeight="1" x14ac:dyDescent="0.2">
      <c r="A29" s="146" t="s">
        <v>1290</v>
      </c>
      <c r="B29" s="146" t="s">
        <v>974</v>
      </c>
      <c r="C29" s="146" t="s">
        <v>1013</v>
      </c>
      <c r="D29" s="146"/>
      <c r="E29" s="150"/>
      <c r="F29" s="150"/>
      <c r="G29" s="150"/>
      <c r="H29" s="150"/>
      <c r="I29" s="150"/>
      <c r="J29" s="151"/>
      <c r="K29" s="78"/>
    </row>
    <row r="30" spans="1:11" ht="16" x14ac:dyDescent="0.2">
      <c r="A30" s="145" t="s">
        <v>305</v>
      </c>
      <c r="B30" s="145" t="s">
        <v>977</v>
      </c>
      <c r="C30" s="145" t="s">
        <v>1016</v>
      </c>
      <c r="D30" s="150"/>
      <c r="E30" s="150"/>
      <c r="F30" s="150"/>
      <c r="G30" s="150"/>
      <c r="H30" s="150"/>
      <c r="I30" s="150"/>
      <c r="J30" s="151" t="s">
        <v>86</v>
      </c>
      <c r="K30" s="78"/>
    </row>
    <row r="31" spans="1:11" ht="15" customHeight="1" x14ac:dyDescent="0.2">
      <c r="A31" s="146" t="s">
        <v>1289</v>
      </c>
      <c r="B31" s="146" t="s">
        <v>973</v>
      </c>
      <c r="C31" s="146" t="s">
        <v>1012</v>
      </c>
      <c r="D31" s="146"/>
      <c r="E31" s="150"/>
      <c r="F31" s="150"/>
      <c r="G31" s="150"/>
      <c r="H31" s="150"/>
      <c r="I31" s="150"/>
      <c r="J31" s="151"/>
      <c r="K31" s="78"/>
    </row>
    <row r="32" spans="1:11" ht="16" x14ac:dyDescent="0.2">
      <c r="A32" s="146" t="s">
        <v>1290</v>
      </c>
      <c r="B32" s="146" t="s">
        <v>974</v>
      </c>
      <c r="C32" s="146" t="s">
        <v>1013</v>
      </c>
      <c r="D32" s="146"/>
      <c r="E32" s="150"/>
      <c r="F32" s="150"/>
      <c r="G32" s="150"/>
      <c r="H32" s="150"/>
      <c r="I32" s="150"/>
      <c r="J32" s="151"/>
      <c r="K32" s="78"/>
    </row>
    <row r="33" spans="1:11" ht="28.75" customHeight="1" x14ac:dyDescent="0.2">
      <c r="A33" s="145" t="s">
        <v>306</v>
      </c>
      <c r="B33" s="145" t="s">
        <v>978</v>
      </c>
      <c r="C33" s="145" t="s">
        <v>1017</v>
      </c>
      <c r="D33" s="150"/>
      <c r="E33" s="150"/>
      <c r="F33" s="150"/>
      <c r="G33" s="150"/>
      <c r="H33" s="150"/>
      <c r="I33" s="150"/>
      <c r="J33" s="151" t="s">
        <v>86</v>
      </c>
      <c r="K33" s="78"/>
    </row>
    <row r="34" spans="1:11" ht="16" x14ac:dyDescent="0.2">
      <c r="A34" s="146" t="s">
        <v>1289</v>
      </c>
      <c r="B34" s="146" t="s">
        <v>973</v>
      </c>
      <c r="C34" s="146" t="s">
        <v>1012</v>
      </c>
      <c r="D34" s="146"/>
      <c r="E34" s="150"/>
      <c r="F34" s="150"/>
      <c r="G34" s="150"/>
      <c r="H34" s="150"/>
      <c r="I34" s="150"/>
      <c r="J34" s="151"/>
      <c r="K34" s="78"/>
    </row>
    <row r="35" spans="1:11" ht="16" x14ac:dyDescent="0.2">
      <c r="A35" s="146" t="s">
        <v>1290</v>
      </c>
      <c r="B35" s="146" t="s">
        <v>974</v>
      </c>
      <c r="C35" s="146" t="s">
        <v>1013</v>
      </c>
      <c r="D35" s="146"/>
      <c r="E35" s="150"/>
      <c r="F35" s="150"/>
      <c r="G35" s="150"/>
      <c r="H35" s="150"/>
      <c r="I35" s="150"/>
      <c r="J35" s="151"/>
      <c r="K35" s="78"/>
    </row>
    <row r="36" spans="1:11" ht="28.75" customHeight="1" x14ac:dyDescent="0.2">
      <c r="A36" s="145" t="s">
        <v>307</v>
      </c>
      <c r="B36" s="145" t="s">
        <v>979</v>
      </c>
      <c r="C36" s="145" t="s">
        <v>1018</v>
      </c>
      <c r="D36" s="150"/>
      <c r="E36" s="150"/>
      <c r="F36" s="150"/>
      <c r="G36" s="150"/>
      <c r="H36" s="150"/>
      <c r="I36" s="150"/>
      <c r="J36" s="151" t="s">
        <v>86</v>
      </c>
      <c r="K36" s="78"/>
    </row>
    <row r="37" spans="1:11" ht="16" x14ac:dyDescent="0.2">
      <c r="A37" s="146" t="s">
        <v>1289</v>
      </c>
      <c r="B37" s="146" t="s">
        <v>973</v>
      </c>
      <c r="C37" s="146" t="s">
        <v>1012</v>
      </c>
      <c r="D37" s="146"/>
      <c r="E37" s="150"/>
      <c r="F37" s="150"/>
      <c r="G37" s="150"/>
      <c r="H37" s="150"/>
      <c r="I37" s="150"/>
      <c r="J37" s="151"/>
      <c r="K37" s="78"/>
    </row>
    <row r="38" spans="1:11" ht="16" x14ac:dyDescent="0.2">
      <c r="A38" s="146" t="s">
        <v>1290</v>
      </c>
      <c r="B38" s="146" t="s">
        <v>974</v>
      </c>
      <c r="C38" s="146" t="s">
        <v>1013</v>
      </c>
      <c r="D38" s="146"/>
      <c r="E38" s="150"/>
      <c r="F38" s="150"/>
      <c r="G38" s="150"/>
      <c r="H38" s="150"/>
      <c r="I38" s="150"/>
      <c r="J38" s="151"/>
      <c r="K38" s="78"/>
    </row>
    <row r="39" spans="1:11" ht="28.75" customHeight="1" x14ac:dyDescent="0.2">
      <c r="A39" s="77" t="s">
        <v>308</v>
      </c>
      <c r="B39" s="77" t="s">
        <v>980</v>
      </c>
      <c r="C39" s="77" t="s">
        <v>1019</v>
      </c>
      <c r="D39" s="150"/>
      <c r="E39" s="150"/>
      <c r="F39" s="150"/>
      <c r="G39" s="150"/>
      <c r="H39" s="150"/>
      <c r="I39" s="150"/>
      <c r="J39" s="151" t="s">
        <v>86</v>
      </c>
      <c r="K39" s="78"/>
    </row>
    <row r="40" spans="1:11" ht="29" customHeight="1" x14ac:dyDescent="0.2">
      <c r="A40" s="77" t="s">
        <v>309</v>
      </c>
      <c r="B40" s="77" t="s">
        <v>981</v>
      </c>
      <c r="C40" s="77" t="s">
        <v>1020</v>
      </c>
      <c r="D40" s="150"/>
      <c r="E40" s="150"/>
      <c r="F40" s="150"/>
      <c r="G40" s="150"/>
      <c r="H40" s="150"/>
      <c r="I40" s="150"/>
      <c r="J40" s="151" t="s">
        <v>86</v>
      </c>
      <c r="K40" s="78"/>
    </row>
    <row r="41" spans="1:11" ht="28.75" customHeight="1" x14ac:dyDescent="0.2">
      <c r="A41" s="145" t="s">
        <v>310</v>
      </c>
      <c r="B41" s="145" t="s">
        <v>982</v>
      </c>
      <c r="C41" s="145" t="s">
        <v>1021</v>
      </c>
      <c r="D41" s="150"/>
      <c r="E41" s="150"/>
      <c r="F41" s="150"/>
      <c r="G41" s="150"/>
      <c r="H41" s="150"/>
      <c r="I41" s="150"/>
      <c r="J41" s="151" t="s">
        <v>86</v>
      </c>
      <c r="K41" s="78"/>
    </row>
    <row r="42" spans="1:11" ht="16" x14ac:dyDescent="0.2">
      <c r="A42" s="109" t="s">
        <v>311</v>
      </c>
      <c r="B42" s="109" t="s">
        <v>983</v>
      </c>
      <c r="C42" s="109" t="s">
        <v>1022</v>
      </c>
      <c r="D42" s="150"/>
      <c r="E42" s="150"/>
      <c r="F42" s="150"/>
      <c r="G42" s="150"/>
      <c r="H42" s="150"/>
      <c r="I42" s="150"/>
      <c r="J42" s="151" t="s">
        <v>85</v>
      </c>
      <c r="K42" s="78"/>
    </row>
    <row r="43" spans="1:11" ht="16" x14ac:dyDescent="0.2">
      <c r="A43" s="146" t="s">
        <v>1289</v>
      </c>
      <c r="B43" s="146" t="s">
        <v>973</v>
      </c>
      <c r="C43" s="146" t="s">
        <v>1012</v>
      </c>
      <c r="D43" s="146"/>
      <c r="E43" s="152"/>
      <c r="F43" s="152"/>
      <c r="G43" s="152"/>
      <c r="H43" s="152"/>
      <c r="I43" s="152"/>
      <c r="J43" s="151"/>
      <c r="K43" s="119"/>
    </row>
    <row r="44" spans="1:11" ht="16" x14ac:dyDescent="0.2">
      <c r="A44" s="146" t="s">
        <v>1290</v>
      </c>
      <c r="B44" s="146" t="s">
        <v>974</v>
      </c>
      <c r="C44" s="146" t="s">
        <v>1013</v>
      </c>
      <c r="D44" s="146"/>
      <c r="E44" s="152"/>
      <c r="F44" s="152"/>
      <c r="G44" s="152"/>
      <c r="H44" s="152"/>
      <c r="I44" s="152"/>
      <c r="J44" s="151"/>
      <c r="K44" s="119"/>
    </row>
    <row r="45" spans="1:11" ht="20.75" customHeight="1" x14ac:dyDescent="0.2">
      <c r="A45" s="147" t="s">
        <v>312</v>
      </c>
      <c r="B45" s="147" t="s">
        <v>984</v>
      </c>
      <c r="C45" s="147" t="s">
        <v>1023</v>
      </c>
      <c r="D45" s="112"/>
      <c r="E45" s="150"/>
      <c r="F45" s="112"/>
      <c r="G45" s="112"/>
      <c r="H45" s="112"/>
      <c r="I45" s="112"/>
      <c r="J45" s="153" t="s">
        <v>86</v>
      </c>
      <c r="K45" s="78"/>
    </row>
    <row r="46" spans="1:11" x14ac:dyDescent="0.2">
      <c r="A46" s="148" t="s">
        <v>313</v>
      </c>
      <c r="B46" s="148" t="s">
        <v>985</v>
      </c>
      <c r="C46" s="148" t="s">
        <v>1024</v>
      </c>
      <c r="D46" s="112"/>
      <c r="E46" s="150"/>
      <c r="F46" s="112"/>
      <c r="G46" s="112"/>
      <c r="H46" s="112"/>
      <c r="I46" s="112"/>
      <c r="J46" s="153" t="s">
        <v>86</v>
      </c>
      <c r="K46" s="78"/>
    </row>
    <row r="47" spans="1:11" x14ac:dyDescent="0.2">
      <c r="A47" s="148" t="s">
        <v>314</v>
      </c>
      <c r="B47" s="148" t="s">
        <v>986</v>
      </c>
      <c r="C47" s="148" t="s">
        <v>1025</v>
      </c>
      <c r="D47" s="112"/>
      <c r="E47" s="150"/>
      <c r="F47" s="112"/>
      <c r="G47" s="112"/>
      <c r="H47" s="112"/>
      <c r="I47" s="112"/>
      <c r="J47" s="153" t="s">
        <v>86</v>
      </c>
      <c r="K47" s="78"/>
    </row>
    <row r="48" spans="1:11" ht="16" x14ac:dyDescent="0.2">
      <c r="A48" s="146" t="s">
        <v>1289</v>
      </c>
      <c r="B48" s="146" t="s">
        <v>973</v>
      </c>
      <c r="C48" s="146" t="s">
        <v>1012</v>
      </c>
      <c r="D48" s="146"/>
      <c r="E48" s="150"/>
      <c r="F48" s="112"/>
      <c r="G48" s="112"/>
      <c r="H48" s="112"/>
      <c r="I48" s="112"/>
      <c r="J48" s="153" t="s">
        <v>86</v>
      </c>
      <c r="K48" s="78"/>
    </row>
    <row r="49" spans="1:11" ht="16" x14ac:dyDescent="0.2">
      <c r="A49" s="146" t="s">
        <v>1290</v>
      </c>
      <c r="B49" s="146" t="s">
        <v>974</v>
      </c>
      <c r="C49" s="146" t="s">
        <v>1013</v>
      </c>
      <c r="D49" s="146"/>
      <c r="E49" s="150"/>
      <c r="F49" s="112"/>
      <c r="G49" s="112"/>
      <c r="H49" s="112"/>
      <c r="I49" s="112"/>
      <c r="J49" s="153" t="s">
        <v>86</v>
      </c>
      <c r="K49" s="78"/>
    </row>
    <row r="50" spans="1:11" x14ac:dyDescent="0.2">
      <c r="A50" s="112" t="s">
        <v>315</v>
      </c>
      <c r="B50" s="102" t="s">
        <v>987</v>
      </c>
      <c r="C50" s="102" t="s">
        <v>1026</v>
      </c>
      <c r="D50" s="112"/>
      <c r="E50" s="150"/>
      <c r="F50" s="112"/>
      <c r="G50" s="112"/>
      <c r="H50" s="112"/>
      <c r="I50" s="112"/>
      <c r="J50" s="112" t="s">
        <v>95</v>
      </c>
      <c r="K50" s="78"/>
    </row>
    <row r="51" spans="1:11" x14ac:dyDescent="0.2">
      <c r="A51" s="112" t="s">
        <v>316</v>
      </c>
      <c r="B51" s="102" t="s">
        <v>988</v>
      </c>
      <c r="C51" s="102" t="s">
        <v>1027</v>
      </c>
      <c r="D51" s="112"/>
      <c r="E51" s="150"/>
      <c r="F51" s="112"/>
      <c r="G51" s="112"/>
      <c r="H51" s="112"/>
      <c r="I51" s="112"/>
      <c r="J51" s="112" t="s">
        <v>95</v>
      </c>
      <c r="K51" s="78"/>
    </row>
    <row r="52" spans="1:11" x14ac:dyDescent="0.2">
      <c r="A52" s="112" t="s">
        <v>317</v>
      </c>
      <c r="B52" s="102" t="s">
        <v>989</v>
      </c>
      <c r="C52" s="102" t="s">
        <v>1028</v>
      </c>
      <c r="D52" s="112"/>
      <c r="E52" s="150"/>
      <c r="F52" s="112"/>
      <c r="G52" s="112"/>
      <c r="H52" s="112"/>
      <c r="I52" s="112"/>
      <c r="J52" s="112" t="s">
        <v>95</v>
      </c>
      <c r="K52" s="78"/>
    </row>
    <row r="53" spans="1:11" x14ac:dyDescent="0.2">
      <c r="A53" s="112" t="s">
        <v>318</v>
      </c>
      <c r="B53" s="102" t="s">
        <v>990</v>
      </c>
      <c r="C53" s="102" t="s">
        <v>1029</v>
      </c>
      <c r="D53" s="112"/>
      <c r="E53" s="150"/>
      <c r="F53" s="112"/>
      <c r="G53" s="112"/>
      <c r="H53" s="112"/>
      <c r="I53" s="112"/>
      <c r="J53" s="112" t="s">
        <v>95</v>
      </c>
      <c r="K53" s="78"/>
    </row>
    <row r="54" spans="1:11" ht="30" customHeight="1" x14ac:dyDescent="0.2">
      <c r="A54" s="69" t="s">
        <v>319</v>
      </c>
      <c r="B54" s="149" t="s">
        <v>991</v>
      </c>
      <c r="C54" s="149" t="s">
        <v>1030</v>
      </c>
      <c r="D54" s="112"/>
      <c r="E54" s="150"/>
      <c r="F54" s="112"/>
      <c r="G54" s="112"/>
      <c r="H54" s="112"/>
      <c r="I54" s="112"/>
      <c r="J54" s="69" t="s">
        <v>132</v>
      </c>
      <c r="K54" s="78"/>
    </row>
    <row r="56" spans="1:11" x14ac:dyDescent="0.2">
      <c r="A56" t="s">
        <v>1</v>
      </c>
      <c r="B56" t="s">
        <v>660</v>
      </c>
      <c r="C56" t="s">
        <v>659</v>
      </c>
    </row>
    <row r="57" spans="1:11" x14ac:dyDescent="0.2">
      <c r="A57" s="34" t="s">
        <v>101</v>
      </c>
      <c r="B57" s="51" t="s">
        <v>405</v>
      </c>
      <c r="C57" s="51" t="s">
        <v>661</v>
      </c>
    </row>
    <row r="58" spans="1:11" x14ac:dyDescent="0.2">
      <c r="B58" s="52"/>
      <c r="C58" s="52"/>
    </row>
  </sheetData>
  <autoFilter ref="A1:K58" xr:uid="{88FB4ED0-6CFB-4F14-AFEB-541A19F9E2F1}"/>
  <hyperlinks>
    <hyperlink ref="J2" r:id="rId1" xr:uid="{00000000-0004-0000-0900-000000000000}"/>
    <hyperlink ref="J15" r:id="rId2" xr:uid="{00000000-0004-0000-0900-000001000000}"/>
    <hyperlink ref="J42" r:id="rId3" display="WHO, Global TB Database 2019: treatment outcomes" xr:uid="{00000000-0004-0000-0900-000002000000}"/>
    <hyperlink ref="J3" r:id="rId4" xr:uid="{00000000-0004-0000-0900-000003000000}"/>
    <hyperlink ref="J4" r:id="rId5" xr:uid="{00000000-0004-0000-0900-000004000000}"/>
    <hyperlink ref="J7" r:id="rId6" xr:uid="{00000000-0004-0000-0900-000005000000}"/>
    <hyperlink ref="J8" r:id="rId7" xr:uid="{00000000-0004-0000-0900-000006000000}"/>
    <hyperlink ref="J9" r:id="rId8" xr:uid="{00000000-0004-0000-0900-000007000000}"/>
    <hyperlink ref="J13" r:id="rId9" xr:uid="{00000000-0004-0000-0900-000008000000}"/>
    <hyperlink ref="J16" r:id="rId10" xr:uid="{00000000-0004-0000-0900-000009000000}"/>
    <hyperlink ref="J20" r:id="rId11" xr:uid="{00000000-0004-0000-0900-00000A000000}"/>
    <hyperlink ref="J21" r:id="rId12" xr:uid="{00000000-0004-0000-0900-00000B000000}"/>
    <hyperlink ref="J24" r:id="rId13" xr:uid="{00000000-0004-0000-0900-00000C000000}"/>
    <hyperlink ref="J27" r:id="rId14" xr:uid="{00000000-0004-0000-0900-00000D000000}"/>
    <hyperlink ref="J30" r:id="rId15" xr:uid="{00000000-0004-0000-0900-00000E000000}"/>
    <hyperlink ref="J33" r:id="rId16" xr:uid="{00000000-0004-0000-0900-00000F000000}"/>
    <hyperlink ref="J36" r:id="rId17" xr:uid="{00000000-0004-0000-0900-000010000000}"/>
    <hyperlink ref="J39" r:id="rId18" xr:uid="{00000000-0004-0000-0900-000011000000}"/>
    <hyperlink ref="J40" r:id="rId19" xr:uid="{00000000-0004-0000-0900-000012000000}"/>
    <hyperlink ref="J41" r:id="rId20" xr:uid="{00000000-0004-0000-0900-000013000000}"/>
    <hyperlink ref="J17" r:id="rId21" xr:uid="{00000000-0004-0000-0900-000014000000}"/>
    <hyperlink ref="J10" r:id="rId22" display="WHO, Global TB Database 2019: treatment outcomes" xr:uid="{00000000-0004-0000-0900-000015000000}"/>
    <hyperlink ref="J11" r:id="rId23" display="WHO, Global TB Database 2019: treatment outcomes" xr:uid="{00000000-0004-0000-0900-000016000000}"/>
    <hyperlink ref="J18:J44" r:id="rId24" display="WHO, Global TB Database: notifications" xr:uid="{00000000-0004-0000-0900-000017000000}"/>
    <hyperlink ref="J46" r:id="rId25" xr:uid="{00000000-0004-0000-0900-000018000000}"/>
    <hyperlink ref="J12" r:id="rId26" display="WHO, Global TB Database 2019: treatment outcomes" xr:uid="{00000000-0004-0000-0900-000019000000}"/>
    <hyperlink ref="J45" r:id="rId27" xr:uid="{00000000-0004-0000-0900-00001A000000}"/>
    <hyperlink ref="J47" r:id="rId28" xr:uid="{00000000-0004-0000-0900-00001B000000}"/>
    <hyperlink ref="J48" r:id="rId29" xr:uid="{00000000-0004-0000-0900-00001C000000}"/>
    <hyperlink ref="J49" r:id="rId30" xr:uid="{00000000-0004-0000-0900-00001D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4"/>
  <sheetViews>
    <sheetView tabSelected="1" topLeftCell="A18" zoomScale="70" zoomScaleNormal="70" workbookViewId="0">
      <selection activeCell="F46" sqref="F46"/>
    </sheetView>
  </sheetViews>
  <sheetFormatPr baseColWidth="10" defaultRowHeight="15" x14ac:dyDescent="0.2"/>
  <cols>
    <col min="1" max="1" width="106.1640625" customWidth="1"/>
    <col min="2" max="2" width="35" customWidth="1"/>
    <col min="3" max="3" width="22.1640625" customWidth="1"/>
    <col min="4" max="6" width="15.83203125" customWidth="1"/>
    <col min="7" max="7" width="53.1640625" customWidth="1"/>
    <col min="8" max="8" width="51.5" customWidth="1"/>
  </cols>
  <sheetData>
    <row r="1" spans="1:8" ht="39" customHeight="1" x14ac:dyDescent="0.2">
      <c r="A1" s="113" t="str">
        <f t="array" ref="A1">_xlfn.SWITCH(Instructions!$E$5,
Instructions!$H$2,TB_TranslationTable!B1,
Instructions!$H$3,TB_TranslationTable!C1,
Instructions!$H$1,TB_TranslationTable!A1,
TB_TranslationTable!A1)</f>
        <v>Indicator</v>
      </c>
      <c r="B1" s="113" t="str">
        <f t="array" ref="B1">_xlfn.SWITCH(Instructions!$E$5,
Instructions!$H$2,HIV_TranslationTable!M1,
Instructions!$H$3,HIV_TranslationTable!W1,
Instructions!$H$1,HIV_TranslationTable!C1,
HIV_TranslationTable!C1)</f>
        <v>Disaggregation</v>
      </c>
      <c r="C1" s="157" t="s">
        <v>1792</v>
      </c>
      <c r="D1" s="157" t="s">
        <v>1793</v>
      </c>
      <c r="E1" s="157" t="s">
        <v>1794</v>
      </c>
      <c r="F1" s="157" t="s">
        <v>1795</v>
      </c>
      <c r="G1" s="154" t="str">
        <f t="array" ref="G1">_xlfn.SWITCH(Instructions!$E$5,
Instructions!$H$2,Malaria_TranslationTable!B83,
Instructions!$H$3,Malaria_TranslationTable!C83,
Instructions!$H$1,Malaria_TranslationTable!A83,
Malaria_TranslationTable!A83)</f>
        <v>Source</v>
      </c>
      <c r="H1" s="121" t="str">
        <f t="array" ref="H1">_xlfn.SWITCH(Instructions!$E$5,
Instructions!$H$2,Malaria_TranslationTable!B84,
Instructions!$H$3,Malaria_TranslationTable!C84,
Instructions!$H$1,Malaria_TranslationTable!A84,
Malaria_TranslationTable!A84)</f>
        <v>Applicant's remarks (as applicable)</v>
      </c>
    </row>
    <row r="2" spans="1:8" ht="50" customHeight="1" x14ac:dyDescent="0.2">
      <c r="A2" s="35" t="str">
        <f t="array" ref="A2">_xlfn.SWITCH(Instructions!$E$5,
Instructions!$H$2,TB_TranslationTable!B2,
Instructions!$H$3,TB_TranslationTable!C2,
Instructions!$H$1,TB_TranslationTable!A2,
TB_TranslationTable!A2)</f>
        <v>Estimated number of incident cases (all forms)</v>
      </c>
      <c r="B2" s="168"/>
      <c r="C2" s="161" t="s">
        <v>1875</v>
      </c>
      <c r="D2" s="161" t="s">
        <v>1876</v>
      </c>
      <c r="E2" s="161" t="s">
        <v>1877</v>
      </c>
      <c r="F2" s="161" t="s">
        <v>1878</v>
      </c>
      <c r="G2" s="151" t="s">
        <v>84</v>
      </c>
      <c r="H2" s="158"/>
    </row>
    <row r="3" spans="1:8" ht="50" customHeight="1" x14ac:dyDescent="0.2">
      <c r="A3" s="159" t="str">
        <f t="array" ref="A3">_xlfn.SWITCH(Instructions!$E$5,
Instructions!$H$2,TB_TranslationTable!B3,
Instructions!$H$3,TB_TranslationTable!C3,
Instructions!$H$1,TB_TranslationTable!A3,
TB_TranslationTable!A3)</f>
        <v>Estimated number of incident cases female (all forms)</v>
      </c>
      <c r="B3" s="169"/>
      <c r="C3" s="163"/>
      <c r="D3" s="163"/>
      <c r="E3" s="163"/>
      <c r="F3" s="163" t="s">
        <v>1879</v>
      </c>
      <c r="G3" s="151" t="s">
        <v>84</v>
      </c>
      <c r="H3" s="166"/>
    </row>
    <row r="4" spans="1:8" ht="50" customHeight="1" x14ac:dyDescent="0.2">
      <c r="A4" s="159" t="str">
        <f t="array" ref="A4">_xlfn.SWITCH(Instructions!$E$5,
Instructions!$H$2,TB_TranslationTable!B4,
Instructions!$H$3,TB_TranslationTable!C4,
Instructions!$H$1,TB_TranslationTable!A4,
TB_TranslationTable!A4)</f>
        <v>Estimated number of incident cases male (all forms)</v>
      </c>
      <c r="B4" s="169"/>
      <c r="C4" s="163"/>
      <c r="D4" s="163"/>
      <c r="E4" s="163"/>
      <c r="F4" s="163" t="s">
        <v>1880</v>
      </c>
      <c r="G4" s="151" t="s">
        <v>84</v>
      </c>
      <c r="H4" s="166"/>
    </row>
    <row r="5" spans="1:8" ht="50" customHeight="1" x14ac:dyDescent="0.2">
      <c r="A5" s="159" t="str">
        <f t="array" ref="A5">_xlfn.SWITCH(Instructions!$E$5,
Instructions!$H$2,TB_TranslationTable!B5,
Instructions!$H$3,TB_TranslationTable!C5,
Instructions!$H$1,TB_TranslationTable!A5,
TB_TranslationTable!A5)</f>
        <v>Estimated number of incident cases adults (all forms)</v>
      </c>
      <c r="B5" s="169"/>
      <c r="C5" s="163"/>
      <c r="D5" s="163"/>
      <c r="E5" s="163"/>
      <c r="F5" s="163" t="s">
        <v>1881</v>
      </c>
      <c r="G5" s="151"/>
      <c r="H5" s="166"/>
    </row>
    <row r="6" spans="1:8" ht="50" customHeight="1" x14ac:dyDescent="0.2">
      <c r="A6" s="159" t="str">
        <f t="array" ref="A6">_xlfn.SWITCH(Instructions!$E$5,
Instructions!$H$2,TB_TranslationTable!B6,
Instructions!$H$3,TB_TranslationTable!C6,
Instructions!$H$1,TB_TranslationTable!A6,
TB_TranslationTable!A6)</f>
        <v>Estimated number of incident cases children (all forms)</v>
      </c>
      <c r="B6" s="169"/>
      <c r="C6" s="163"/>
      <c r="D6" s="163"/>
      <c r="E6" s="163"/>
      <c r="F6" s="163" t="s">
        <v>1882</v>
      </c>
      <c r="G6" s="151"/>
      <c r="H6" s="166"/>
    </row>
    <row r="7" spans="1:8" ht="50" customHeight="1" x14ac:dyDescent="0.2">
      <c r="A7" s="35" t="str">
        <f t="array" ref="A7">_xlfn.SWITCH(Instructions!$E$5,
Instructions!$H$2,TB_TranslationTable!B7,
Instructions!$H$3,TB_TranslationTable!C7,
Instructions!$H$1,TB_TranslationTable!A7,
TB_TranslationTable!A7)</f>
        <v>Estimated incidence (all forms) per 100 000 population</v>
      </c>
      <c r="B7" s="168"/>
      <c r="C7" s="161"/>
      <c r="D7" s="161"/>
      <c r="E7" s="161"/>
      <c r="F7" s="161"/>
      <c r="G7" s="151" t="s">
        <v>84</v>
      </c>
      <c r="H7" s="87"/>
    </row>
    <row r="8" spans="1:8" ht="50" customHeight="1" x14ac:dyDescent="0.2">
      <c r="A8" s="35" t="str">
        <f t="array" ref="A8">_xlfn.SWITCH(Instructions!$E$5,
Instructions!$H$2,TB_TranslationTable!B8,
Instructions!$H$3,TB_TranslationTable!C8,
Instructions!$H$1,TB_TranslationTable!A8,
TB_TranslationTable!A8)</f>
        <v>Estimated number of deaths from TB (all forms, excluding HIV)</v>
      </c>
      <c r="B8" s="168"/>
      <c r="C8" s="161"/>
      <c r="D8" s="161"/>
      <c r="E8" s="161" t="s">
        <v>1883</v>
      </c>
      <c r="F8" s="161" t="s">
        <v>1884</v>
      </c>
      <c r="G8" s="151" t="s">
        <v>84</v>
      </c>
      <c r="H8" s="167"/>
    </row>
    <row r="9" spans="1:8" ht="50" customHeight="1" x14ac:dyDescent="0.2">
      <c r="A9" s="35" t="str">
        <f t="array" ref="A9">_xlfn.SWITCH(Instructions!$E$5,
Instructions!$H$2,TB_TranslationTable!B9,
Instructions!$H$3,TB_TranslationTable!C9,
Instructions!$H$1,TB_TranslationTable!A9,
TB_TranslationTable!A9)</f>
        <v>Estimated mortality of TB cases (all forms, excluding HIV) per 100,000 population</v>
      </c>
      <c r="B9" s="168"/>
      <c r="C9" s="161" t="s">
        <v>1885</v>
      </c>
      <c r="D9" s="161" t="s">
        <v>1886</v>
      </c>
      <c r="E9" s="161" t="s">
        <v>1887</v>
      </c>
      <c r="F9" s="161" t="s">
        <v>1888</v>
      </c>
      <c r="G9" s="151" t="s">
        <v>84</v>
      </c>
      <c r="H9" s="87"/>
    </row>
    <row r="10" spans="1:8" ht="50" customHeight="1" x14ac:dyDescent="0.2">
      <c r="A10" s="35" t="str">
        <f t="array" ref="A10">_xlfn.SWITCH(Instructions!$E$5,
Instructions!$H$2,TB_TranslationTable!B10,
Instructions!$H$3,TB_TranslationTable!C10,
Instructions!$H$1,TB_TranslationTable!A10,
TB_TranslationTable!A10)</f>
        <v>Treatment success rate for HIV-positive TB cases (percent)</v>
      </c>
      <c r="B10" s="168"/>
      <c r="C10" s="161" t="s">
        <v>1889</v>
      </c>
      <c r="D10" s="161" t="s">
        <v>1890</v>
      </c>
      <c r="E10" s="161" t="s">
        <v>1891</v>
      </c>
      <c r="F10" s="161"/>
      <c r="G10" s="151" t="s">
        <v>85</v>
      </c>
      <c r="H10" s="87"/>
    </row>
    <row r="11" spans="1:8" ht="50" customHeight="1" x14ac:dyDescent="0.2">
      <c r="A11" s="35" t="str">
        <f t="array" ref="A11">_xlfn.SWITCH(Instructions!$E$5,
Instructions!$H$2,TB_TranslationTable!B11,
Instructions!$H$3,TB_TranslationTable!C11,
Instructions!$H$1,TB_TranslationTable!A11,
TB_TranslationTable!A11)</f>
        <v>Treatment success rate for MDR/RR-TB cases (percent)</v>
      </c>
      <c r="B11" s="168"/>
      <c r="C11" s="161"/>
      <c r="D11" s="161"/>
      <c r="E11" s="161"/>
      <c r="F11" s="161"/>
      <c r="G11" s="151" t="s">
        <v>85</v>
      </c>
      <c r="H11" s="87"/>
    </row>
    <row r="12" spans="1:8" ht="50" customHeight="1" x14ac:dyDescent="0.2">
      <c r="A12" s="35" t="str">
        <f t="array" ref="A12">_xlfn.SWITCH(Instructions!$E$5,
Instructions!$H$2,TB_TranslationTable!B12,
Instructions!$H$3,TB_TranslationTable!C12,
Instructions!$H$1,TB_TranslationTable!A12,
TB_TranslationTable!A12)</f>
        <v>Treatment success rate for pre-XDR TB/XDR-TB cases (percent)</v>
      </c>
      <c r="B12" s="168"/>
      <c r="C12" s="161" t="s">
        <v>1892</v>
      </c>
      <c r="D12" s="161" t="s">
        <v>1893</v>
      </c>
      <c r="E12" s="161"/>
      <c r="F12" s="161"/>
      <c r="G12" s="151" t="s">
        <v>85</v>
      </c>
      <c r="H12" s="87"/>
    </row>
    <row r="13" spans="1:8" ht="50" customHeight="1" x14ac:dyDescent="0.2">
      <c r="A13" s="35" t="str">
        <f t="array" ref="A13">_xlfn.SWITCH(Instructions!$E$5,
Instructions!$H$2,TB_TranslationTable!B13,
Instructions!$H$3,TB_TranslationTable!C13,
Instructions!$H$1,TB_TranslationTable!A13,
TB_TranslationTable!A13)</f>
        <v>Estimated incidence of rifampicin resistant TB (absolute number)</v>
      </c>
      <c r="B13" s="168"/>
      <c r="C13" s="161"/>
      <c r="D13" s="161"/>
      <c r="E13" s="161"/>
      <c r="F13" s="161"/>
      <c r="G13" s="151" t="s">
        <v>84</v>
      </c>
      <c r="H13" s="87"/>
    </row>
    <row r="14" spans="1:8" ht="50" customHeight="1" x14ac:dyDescent="0.2">
      <c r="A14" s="35" t="str">
        <f t="array" ref="A14">_xlfn.SWITCH(Instructions!$E$5,
Instructions!$H$2,TB_TranslationTable!B14,
Instructions!$H$3,TB_TranslationTable!C14,
Instructions!$H$1,TB_TranslationTable!A14,
TB_TranslationTable!A14)</f>
        <v>% TB patients facing catastrophic totals costs</v>
      </c>
      <c r="B14" s="168"/>
      <c r="C14" s="161"/>
      <c r="D14" s="161"/>
      <c r="E14" s="161"/>
      <c r="F14" s="161"/>
      <c r="G14" s="151"/>
      <c r="H14" s="87"/>
    </row>
    <row r="15" spans="1:8" ht="50" customHeight="1" x14ac:dyDescent="0.2">
      <c r="A15" s="35" t="str">
        <f t="array" ref="A15">_xlfn.SWITCH(Instructions!$E$5,
Instructions!$H$2,TB_TranslationTable!B15,
Instructions!$H$3,TB_TranslationTable!C15,
Instructions!$H$1,TB_TranslationTable!A15,
TB_TranslationTable!A15)</f>
        <v>Total of new and relapse cases and cases with unknown previous TB treatment history</v>
      </c>
      <c r="B15" s="168"/>
      <c r="C15" s="161" t="s">
        <v>1894</v>
      </c>
      <c r="D15" s="161" t="s">
        <v>1895</v>
      </c>
      <c r="E15" s="161" t="s">
        <v>1896</v>
      </c>
      <c r="F15" s="161" t="s">
        <v>1897</v>
      </c>
      <c r="G15" s="151" t="s">
        <v>86</v>
      </c>
      <c r="H15" s="87"/>
    </row>
    <row r="16" spans="1:8" ht="50" customHeight="1" x14ac:dyDescent="0.2">
      <c r="A16" s="35"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168"/>
      <c r="C16" s="161"/>
      <c r="D16" s="161"/>
      <c r="E16" s="161"/>
      <c r="F16" s="161"/>
      <c r="G16" s="151" t="s">
        <v>86</v>
      </c>
      <c r="H16" s="87"/>
    </row>
    <row r="17" spans="1:8" ht="50" customHeight="1" x14ac:dyDescent="0.2">
      <c r="A17" s="35" t="str">
        <f t="array" ref="A17">_xlfn.SWITCH(Instructions!$E$5,
Instructions!$H$2,TB_TranslationTable!B17,
Instructions!$H$3,TB_TranslationTable!C17,
Instructions!$H$1,TB_TranslationTable!A17,
TB_TranslationTable!A17)</f>
        <v>TB treatment coverage (percent)</v>
      </c>
      <c r="B17" s="168"/>
      <c r="C17" s="161" t="s">
        <v>1898</v>
      </c>
      <c r="D17" s="161" t="s">
        <v>1898</v>
      </c>
      <c r="E17" s="161" t="s">
        <v>1889</v>
      </c>
      <c r="F17" s="161" t="s">
        <v>1899</v>
      </c>
      <c r="G17" s="151" t="s">
        <v>84</v>
      </c>
      <c r="H17" s="87"/>
    </row>
    <row r="18" spans="1:8" ht="50" customHeight="1" x14ac:dyDescent="0.2">
      <c r="A18" s="35"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170"/>
      <c r="C18" s="164" t="s">
        <v>1900</v>
      </c>
      <c r="D18" s="161" t="s">
        <v>1901</v>
      </c>
      <c r="E18" s="164" t="s">
        <v>1902</v>
      </c>
      <c r="F18" s="164" t="s">
        <v>1903</v>
      </c>
      <c r="G18" s="153" t="s">
        <v>86</v>
      </c>
      <c r="H18" s="87"/>
    </row>
    <row r="19" spans="1:8" ht="50" customHeight="1" x14ac:dyDescent="0.2">
      <c r="A19" s="35"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170"/>
      <c r="C19" s="164" t="s">
        <v>1903</v>
      </c>
      <c r="D19" s="161" t="s">
        <v>1904</v>
      </c>
      <c r="E19" s="164" t="s">
        <v>1903</v>
      </c>
      <c r="F19" s="164" t="s">
        <v>1904</v>
      </c>
      <c r="G19" s="153" t="s">
        <v>86</v>
      </c>
      <c r="H19" s="87"/>
    </row>
    <row r="20" spans="1:8" ht="50" customHeight="1" x14ac:dyDescent="0.2">
      <c r="A20" s="35" t="str">
        <f t="array" ref="A20">_xlfn.SWITCH(Instructions!$E$5,
Instructions!$H$2,TB_TranslationTable!B20,
Instructions!$H$3,TB_TranslationTable!C20,
Instructions!$H$1,TB_TranslationTable!A20,
TB_TranslationTable!A20)</f>
        <v>Number of laboratory-confirmed RR-TB or MDR-TB cases identified</v>
      </c>
      <c r="B20" s="168"/>
      <c r="C20" s="161" t="s">
        <v>1905</v>
      </c>
      <c r="D20" s="161" t="s">
        <v>1906</v>
      </c>
      <c r="E20" s="161">
        <v>971</v>
      </c>
      <c r="F20" s="161">
        <v>918</v>
      </c>
      <c r="G20" s="151" t="s">
        <v>86</v>
      </c>
      <c r="H20" s="87"/>
    </row>
    <row r="21" spans="1:8" ht="50" customHeight="1" x14ac:dyDescent="0.2">
      <c r="A21" s="35"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168"/>
      <c r="C21" s="161" t="s">
        <v>1907</v>
      </c>
      <c r="D21" s="161" t="s">
        <v>1908</v>
      </c>
      <c r="E21" s="161">
        <v>946</v>
      </c>
      <c r="F21" s="161">
        <v>942</v>
      </c>
      <c r="G21" s="151" t="s">
        <v>86</v>
      </c>
      <c r="H21" s="87"/>
    </row>
    <row r="22" spans="1:8" ht="50" customHeight="1" x14ac:dyDescent="0.2">
      <c r="A22" s="35" t="str">
        <f>A21</f>
        <v>Number of laboratory-confirmed rifampicin-resistant (RR-TB) or multidrug-resistant TB (MDR-TB) patients who started treatment for MDR-TB</v>
      </c>
      <c r="B22" s="171" t="str">
        <f t="array" ref="B22">_xlfn.SWITCH(Instructions!$E$5,
Instructions!$H$2,TB_TranslationTable!B22,
Instructions!$H$3,TB_TranslationTable!C22,
Instructions!$H$1,TB_TranslationTable!A22,
TB_TranslationTable!A22)</f>
        <v xml:space="preserve">   children (0 -14 yrs)</v>
      </c>
      <c r="C22" s="165" t="s">
        <v>1909</v>
      </c>
      <c r="D22" s="161" t="s">
        <v>1910</v>
      </c>
      <c r="E22" s="161" t="s">
        <v>1911</v>
      </c>
      <c r="F22" s="161" t="s">
        <v>1912</v>
      </c>
      <c r="G22" s="151"/>
      <c r="H22" s="87"/>
    </row>
    <row r="23" spans="1:8" ht="50" customHeight="1" x14ac:dyDescent="0.2">
      <c r="A23" s="35" t="str">
        <f>A22</f>
        <v>Number of laboratory-confirmed rifampicin-resistant (RR-TB) or multidrug-resistant TB (MDR-TB) patients who started treatment for MDR-TB</v>
      </c>
      <c r="B23" s="171" t="str">
        <f t="array" ref="B23">_xlfn.SWITCH(Instructions!$E$5,
Instructions!$H$2,TB_TranslationTable!B23,
Instructions!$H$3,TB_TranslationTable!C23,
Instructions!$H$1,TB_TranslationTable!A23,
TB_TranslationTable!A23)</f>
        <v xml:space="preserve">   adults (15+ yrs)</v>
      </c>
      <c r="C23" s="165" t="s">
        <v>1913</v>
      </c>
      <c r="D23" s="161" t="s">
        <v>1914</v>
      </c>
      <c r="E23" s="161"/>
      <c r="F23" s="161"/>
      <c r="G23" s="151"/>
      <c r="H23" s="87"/>
    </row>
    <row r="24" spans="1:8" ht="50" customHeight="1" x14ac:dyDescent="0.2">
      <c r="A24" s="35"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168"/>
      <c r="C24" s="161" t="s">
        <v>1915</v>
      </c>
      <c r="D24" s="161" t="s">
        <v>1916</v>
      </c>
      <c r="E24" s="161" t="s">
        <v>1917</v>
      </c>
      <c r="F24" s="161" t="s">
        <v>1918</v>
      </c>
      <c r="G24" s="151" t="s">
        <v>86</v>
      </c>
      <c r="H24" s="87"/>
    </row>
    <row r="25" spans="1:8" ht="50" customHeight="1" x14ac:dyDescent="0.2">
      <c r="A25" s="162" t="str">
        <f>A24</f>
        <v>Number of new and relapse TB patients tested for HIV at the time of TB diagnosis or with known HIV status at the time of TB diagnosis</v>
      </c>
      <c r="B25" s="171" t="str">
        <f t="array" ref="B25">_xlfn.SWITCH(Instructions!$E$5,
Instructions!$H$2,TB_TranslationTable!B25,
Instructions!$H$3,TB_TranslationTable!C25,
Instructions!$H$1,TB_TranslationTable!A25,
TB_TranslationTable!A25)</f>
        <v xml:space="preserve">   children (0 -14 yrs)</v>
      </c>
      <c r="C25" s="165"/>
      <c r="D25" s="161"/>
      <c r="E25" s="161"/>
      <c r="F25" s="161"/>
      <c r="G25" s="151"/>
      <c r="H25" s="87"/>
    </row>
    <row r="26" spans="1:8" ht="50" customHeight="1" x14ac:dyDescent="0.2">
      <c r="A26" s="162" t="str">
        <f>A25</f>
        <v>Number of new and relapse TB patients tested for HIV at the time of TB diagnosis or with known HIV status at the time of TB diagnosis</v>
      </c>
      <c r="B26" s="171" t="str">
        <f t="array" ref="B26">_xlfn.SWITCH(Instructions!$E$5,
Instructions!$H$2,TB_TranslationTable!B26,
Instructions!$H$3,TB_TranslationTable!C26,
Instructions!$H$1,TB_TranslationTable!A26,
TB_TranslationTable!A26)</f>
        <v xml:space="preserve">   adults (15+ yrs)</v>
      </c>
      <c r="C26" s="165"/>
      <c r="D26" s="161"/>
      <c r="E26" s="161"/>
      <c r="F26" s="161"/>
      <c r="G26" s="151"/>
      <c r="H26" s="87"/>
    </row>
    <row r="27" spans="1:8" ht="50" customHeight="1" x14ac:dyDescent="0.2">
      <c r="A27" s="35"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168"/>
      <c r="C27" s="161" t="s">
        <v>1919</v>
      </c>
      <c r="D27" s="161" t="s">
        <v>1920</v>
      </c>
      <c r="E27" s="161" t="s">
        <v>1921</v>
      </c>
      <c r="F27" s="161" t="s">
        <v>1922</v>
      </c>
      <c r="G27" s="151" t="s">
        <v>86</v>
      </c>
      <c r="H27" s="87"/>
    </row>
    <row r="28" spans="1:8" ht="50" customHeight="1" x14ac:dyDescent="0.2">
      <c r="A28" s="162" t="str">
        <f>A27</f>
        <v>New and relapse TB patients tested for HIV at the time of TB diagnosis or with known HIV status at the time of TB diagnosis (percent)</v>
      </c>
      <c r="B28" s="171" t="str">
        <f t="array" ref="B28">_xlfn.SWITCH(Instructions!$E$5,
Instructions!$H$2,TB_TranslationTable!B28,
Instructions!$H$3,TB_TranslationTable!C28,
Instructions!$H$1,TB_TranslationTable!A28,
TB_TranslationTable!A28)</f>
        <v xml:space="preserve">   children (0 -14 yrs)</v>
      </c>
      <c r="C28" s="165"/>
      <c r="D28" s="161"/>
      <c r="E28" s="161"/>
      <c r="F28" s="161"/>
      <c r="G28" s="151"/>
      <c r="H28" s="87"/>
    </row>
    <row r="29" spans="1:8" ht="50" customHeight="1" x14ac:dyDescent="0.2">
      <c r="A29" s="162" t="str">
        <f>A28</f>
        <v>New and relapse TB patients tested for HIV at the time of TB diagnosis or with known HIV status at the time of TB diagnosis (percent)</v>
      </c>
      <c r="B29" s="171" t="str">
        <f t="array" ref="B29">_xlfn.SWITCH(Instructions!$E$5,
Instructions!$H$2,TB_TranslationTable!B29,
Instructions!$H$3,TB_TranslationTable!C29,
Instructions!$H$1,TB_TranslationTable!A29,
TB_TranslationTable!A29)</f>
        <v xml:space="preserve">   adults (15+ yrs)</v>
      </c>
      <c r="C29" s="165"/>
      <c r="D29" s="161"/>
      <c r="E29" s="161"/>
      <c r="F29" s="161"/>
      <c r="G29" s="151"/>
      <c r="H29" s="87"/>
    </row>
    <row r="30" spans="1:8" ht="50" customHeight="1" x14ac:dyDescent="0.2">
      <c r="A30" s="35" t="str">
        <f t="array" ref="A30">_xlfn.SWITCH(Instructions!$E$5,
Instructions!$H$2,TB_TranslationTable!B30,
Instructions!$H$3,TB_TranslationTable!C30,
Instructions!$H$1,TB_TranslationTable!A30,
TB_TranslationTable!A30)</f>
        <v>Number of new and relapse TB patients recorded as HIV-positive</v>
      </c>
      <c r="B30" s="168"/>
      <c r="C30" s="161" t="s">
        <v>1923</v>
      </c>
      <c r="D30" s="161" t="s">
        <v>1924</v>
      </c>
      <c r="E30" s="161" t="s">
        <v>1924</v>
      </c>
      <c r="F30" s="161" t="s">
        <v>1925</v>
      </c>
      <c r="G30" s="151" t="s">
        <v>86</v>
      </c>
      <c r="H30" s="87"/>
    </row>
    <row r="31" spans="1:8" ht="50" customHeight="1" x14ac:dyDescent="0.2">
      <c r="A31" s="162" t="str">
        <f>A30</f>
        <v>Number of new and relapse TB patients recorded as HIV-positive</v>
      </c>
      <c r="B31" s="171" t="str">
        <f t="array" ref="B31">_xlfn.SWITCH(Instructions!$E$5,
Instructions!$H$2,TB_TranslationTable!B31,
Instructions!$H$3,TB_TranslationTable!C31,
Instructions!$H$1,TB_TranslationTable!A31,
TB_TranslationTable!A31)</f>
        <v xml:space="preserve">   children (0 -14 yrs)</v>
      </c>
      <c r="C31" s="165"/>
      <c r="D31" s="161"/>
      <c r="E31" s="161"/>
      <c r="F31" s="161"/>
      <c r="G31" s="151"/>
      <c r="H31" s="87"/>
    </row>
    <row r="32" spans="1:8" ht="50" customHeight="1" x14ac:dyDescent="0.2">
      <c r="A32" s="162" t="str">
        <f>A31</f>
        <v>Number of new and relapse TB patients recorded as HIV-positive</v>
      </c>
      <c r="B32" s="171" t="str">
        <f t="array" ref="B32">_xlfn.SWITCH(Instructions!$E$5,
Instructions!$H$2,TB_TranslationTable!B32,
Instructions!$H$3,TB_TranslationTable!C32,
Instructions!$H$1,TB_TranslationTable!A32,
TB_TranslationTable!A32)</f>
        <v xml:space="preserve">   adults (15+ yrs)</v>
      </c>
      <c r="C32" s="165"/>
      <c r="D32" s="161"/>
      <c r="E32" s="161"/>
      <c r="F32" s="161"/>
      <c r="G32" s="151"/>
      <c r="H32" s="87"/>
    </row>
    <row r="33" spans="1:8" ht="50" customHeight="1" x14ac:dyDescent="0.2">
      <c r="A33" s="35"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168"/>
      <c r="C33" s="161" t="s">
        <v>1926</v>
      </c>
      <c r="D33" s="161" t="s">
        <v>1903</v>
      </c>
      <c r="E33" s="161" t="s">
        <v>1927</v>
      </c>
      <c r="F33" s="161" t="s">
        <v>1928</v>
      </c>
      <c r="G33" s="151" t="s">
        <v>86</v>
      </c>
      <c r="H33" s="87"/>
    </row>
    <row r="34" spans="1:8" ht="50" customHeight="1" x14ac:dyDescent="0.2">
      <c r="A34" s="162" t="str">
        <f>A33</f>
        <v>HIV-positive new and relapse TB patients started or continued on antiretroviral therapy</v>
      </c>
      <c r="B34" s="171" t="str">
        <f t="array" ref="B34">_xlfn.SWITCH(Instructions!$E$5,
Instructions!$H$2,TB_TranslationTable!B34,
Instructions!$H$3,TB_TranslationTable!C34,
Instructions!$H$1,TB_TranslationTable!A34,
TB_TranslationTable!A34)</f>
        <v xml:space="preserve">   children (0 -14 yrs)</v>
      </c>
      <c r="C34" s="165"/>
      <c r="D34" s="161"/>
      <c r="E34" s="161"/>
      <c r="F34" s="161"/>
      <c r="G34" s="151"/>
      <c r="H34" s="87"/>
    </row>
    <row r="35" spans="1:8" ht="50" customHeight="1" x14ac:dyDescent="0.2">
      <c r="A35" s="162" t="str">
        <f>A34</f>
        <v>HIV-positive new and relapse TB patients started or continued on antiretroviral therapy</v>
      </c>
      <c r="B35" s="171" t="str">
        <f t="array" ref="B35">_xlfn.SWITCH(Instructions!$E$5,
Instructions!$H$2,TB_TranslationTable!B35,
Instructions!$H$3,TB_TranslationTable!C35,
Instructions!$H$1,TB_TranslationTable!A35,
TB_TranslationTable!A35)</f>
        <v xml:space="preserve">   adults (15+ yrs)</v>
      </c>
      <c r="C35" s="165"/>
      <c r="D35" s="161"/>
      <c r="E35" s="161"/>
      <c r="F35" s="161"/>
      <c r="G35" s="151"/>
      <c r="H35" s="87"/>
    </row>
    <row r="36" spans="1:8" ht="50" customHeight="1" x14ac:dyDescent="0.2">
      <c r="A36" s="35"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168"/>
      <c r="C36" s="161" t="s">
        <v>1929</v>
      </c>
      <c r="D36" s="161" t="s">
        <v>1827</v>
      </c>
      <c r="E36" s="161" t="s">
        <v>1930</v>
      </c>
      <c r="F36" s="161" t="s">
        <v>1889</v>
      </c>
      <c r="G36" s="151" t="s">
        <v>86</v>
      </c>
      <c r="H36" s="87"/>
    </row>
    <row r="37" spans="1:8" ht="50" customHeight="1" x14ac:dyDescent="0.2">
      <c r="A37" s="162" t="str">
        <f>A36</f>
        <v>Registered HIV-positive new and relapse TB patients started or continued on antiretroviral therapy (percent)</v>
      </c>
      <c r="B37" s="171" t="str">
        <f t="array" ref="B37">_xlfn.SWITCH(Instructions!$E$5,
Instructions!$H$2,TB_TranslationTable!B37,
Instructions!$H$3,TB_TranslationTable!C37,
Instructions!$H$1,TB_TranslationTable!A37,
TB_TranslationTable!A37)</f>
        <v xml:space="preserve">   children (0 -14 yrs)</v>
      </c>
      <c r="C37" s="165"/>
      <c r="D37" s="161"/>
      <c r="E37" s="161"/>
      <c r="F37" s="161"/>
      <c r="G37" s="151"/>
      <c r="H37" s="87"/>
    </row>
    <row r="38" spans="1:8" ht="50" customHeight="1" x14ac:dyDescent="0.2">
      <c r="A38" s="162" t="str">
        <f>A37</f>
        <v>Registered HIV-positive new and relapse TB patients started or continued on antiretroviral therapy (percent)</v>
      </c>
      <c r="B38" s="171" t="str">
        <f t="array" ref="B38">_xlfn.SWITCH(Instructions!$E$5,
Instructions!$H$2,TB_TranslationTable!B38,
Instructions!$H$3,TB_TranslationTable!C38,
Instructions!$H$1,TB_TranslationTable!A38,
TB_TranslationTable!A38)</f>
        <v xml:space="preserve">   adults (15+ yrs)</v>
      </c>
      <c r="C38" s="165"/>
      <c r="D38" s="161"/>
      <c r="E38" s="161"/>
      <c r="F38" s="161"/>
      <c r="G38" s="151"/>
      <c r="H38" s="87"/>
    </row>
    <row r="39" spans="1:8" ht="50" customHeight="1" x14ac:dyDescent="0.2">
      <c r="A39" s="75"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168"/>
      <c r="C39" s="161"/>
      <c r="D39" s="161"/>
      <c r="E39" s="161"/>
      <c r="F39" s="161"/>
      <c r="G39" s="151" t="s">
        <v>86</v>
      </c>
      <c r="H39" s="87"/>
    </row>
    <row r="40" spans="1:8" ht="50" customHeight="1" x14ac:dyDescent="0.2">
      <c r="A40" s="75"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168"/>
      <c r="C40" s="161" t="s">
        <v>1931</v>
      </c>
      <c r="D40" s="161" t="s">
        <v>1932</v>
      </c>
      <c r="E40" s="161"/>
      <c r="F40" s="161" t="s">
        <v>1933</v>
      </c>
      <c r="G40" s="151" t="s">
        <v>86</v>
      </c>
      <c r="H40" s="87"/>
    </row>
    <row r="41" spans="1:8" ht="50" customHeight="1" x14ac:dyDescent="0.2">
      <c r="A41" s="35"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168"/>
      <c r="C41" s="161" t="s">
        <v>1934</v>
      </c>
      <c r="D41" s="161" t="s">
        <v>1935</v>
      </c>
      <c r="E41" s="161"/>
      <c r="F41" s="161"/>
      <c r="G41" s="151" t="s">
        <v>86</v>
      </c>
      <c r="H41" s="87"/>
    </row>
    <row r="42" spans="1:8" ht="50" customHeight="1" x14ac:dyDescent="0.2">
      <c r="A42" s="35" t="str">
        <f t="array" ref="A42">_xlfn.SWITCH(Instructions!$E$5,
Instructions!$H$2,TB_TranslationTable!B42,
Instructions!$H$3,TB_TranslationTable!C42,
Instructions!$H$1,TB_TranslationTable!A42,
TB_TranslationTable!A42)</f>
        <v>Treatment success rate for all new cases including relapse cases (percent)</v>
      </c>
      <c r="B42" s="168"/>
      <c r="C42" s="161"/>
      <c r="D42" s="161"/>
      <c r="E42" s="161"/>
      <c r="F42" s="161"/>
      <c r="G42" s="151" t="s">
        <v>85</v>
      </c>
      <c r="H42" s="87"/>
    </row>
    <row r="43" spans="1:8" ht="50" customHeight="1" x14ac:dyDescent="0.2">
      <c r="A43" s="162" t="str">
        <f>A42</f>
        <v>Treatment success rate for all new cases including relapse cases (percent)</v>
      </c>
      <c r="B43" s="159" t="str">
        <f t="array" ref="B43">_xlfn.SWITCH(Instructions!$E$5,
Instructions!$H$2,TB_TranslationTable!B43,
Instructions!$H$3,TB_TranslationTable!C43,
Instructions!$H$1,TB_TranslationTable!A43,
TB_TranslationTable!A43)</f>
        <v xml:space="preserve">   children (0 -14 yrs)</v>
      </c>
      <c r="C43" s="165" t="s">
        <v>1831</v>
      </c>
      <c r="D43" s="163" t="s">
        <v>1831</v>
      </c>
      <c r="E43" s="163" t="s">
        <v>1936</v>
      </c>
      <c r="F43" s="163"/>
      <c r="G43" s="151"/>
      <c r="H43" s="166"/>
    </row>
    <row r="44" spans="1:8" ht="50" customHeight="1" x14ac:dyDescent="0.2">
      <c r="A44" s="162" t="str">
        <f>A43</f>
        <v>Treatment success rate for all new cases including relapse cases (percent)</v>
      </c>
      <c r="B44" s="159" t="str">
        <f t="array" ref="B44">_xlfn.SWITCH(Instructions!$E$5,
Instructions!$H$2,TB_TranslationTable!B44,
Instructions!$H$3,TB_TranslationTable!C44,
Instructions!$H$1,TB_TranslationTable!A44,
TB_TranslationTable!A44)</f>
        <v xml:space="preserve">   adults (15+ yrs)</v>
      </c>
      <c r="C44" s="165" t="s">
        <v>1937</v>
      </c>
      <c r="D44" s="163"/>
      <c r="E44" s="163" t="s">
        <v>1938</v>
      </c>
      <c r="F44" s="163"/>
      <c r="G44" s="151"/>
      <c r="H44" s="166"/>
    </row>
    <row r="45" spans="1:8" ht="50" customHeight="1" x14ac:dyDescent="0.2">
      <c r="A45" s="35" t="str">
        <f t="array" ref="A45">_xlfn.SWITCH(Instructions!$E$5,
Instructions!$H$2,TB_TranslationTable!B45,
Instructions!$H$3,TB_TranslationTable!C45,
Instructions!$H$1,TB_TranslationTable!A45,
TB_TranslationTable!A45)</f>
        <v>Number of MDR/RR-TB cases tested for resistance to any fluoroquinolone</v>
      </c>
      <c r="B45" s="170"/>
      <c r="C45" s="164" t="s">
        <v>1939</v>
      </c>
      <c r="D45" s="161"/>
      <c r="E45" s="164"/>
      <c r="F45" s="164"/>
      <c r="G45" s="153" t="s">
        <v>86</v>
      </c>
      <c r="H45" s="87"/>
    </row>
    <row r="46" spans="1:8" ht="50" customHeight="1" x14ac:dyDescent="0.2">
      <c r="A46" s="160"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170"/>
      <c r="C46" s="164" t="s">
        <v>1940</v>
      </c>
      <c r="D46" s="161" t="s">
        <v>1941</v>
      </c>
      <c r="E46" s="164" t="s">
        <v>1942</v>
      </c>
      <c r="F46" s="164">
        <v>3883</v>
      </c>
      <c r="G46" s="153" t="s">
        <v>86</v>
      </c>
      <c r="H46" s="87"/>
    </row>
    <row r="47" spans="1:8" ht="50" customHeight="1" x14ac:dyDescent="0.2">
      <c r="A47" s="160" t="str">
        <f t="array" ref="A47">_xlfn.SWITCH(Instructions!$E$5,
Instructions!$H$2,TB_TranslationTable!B47,
Instructions!$H$3,TB_TranslationTable!C47,
Instructions!$H$1,TB_TranslationTable!A47,
TB_TranslationTable!A47)</f>
        <v>Number of people in contact with TB patients who began preventive therapy</v>
      </c>
      <c r="B47" s="170"/>
      <c r="C47" s="164" t="s">
        <v>1943</v>
      </c>
      <c r="D47" s="161" t="s">
        <v>1944</v>
      </c>
      <c r="E47" s="164" t="s">
        <v>1883</v>
      </c>
      <c r="F47" s="164" t="s">
        <v>1945</v>
      </c>
      <c r="G47" s="153" t="s">
        <v>86</v>
      </c>
      <c r="H47" s="87"/>
    </row>
    <row r="48" spans="1:8" ht="50" customHeight="1" x14ac:dyDescent="0.2">
      <c r="A48" s="162" t="str">
        <f>A47</f>
        <v>Number of people in contact with TB patients who began preventive therapy</v>
      </c>
      <c r="B48" s="172" t="str">
        <f t="array" ref="B48">_xlfn.SWITCH(Instructions!$E$5,
Instructions!$H$2,TB_TranslationTable!B48,
Instructions!$H$3,TB_TranslationTable!C48,
Instructions!$H$1,TB_TranslationTable!A48,
TB_TranslationTable!A48)</f>
        <v xml:space="preserve">   children (0 -14 yrs)</v>
      </c>
      <c r="C48" s="165"/>
      <c r="D48" s="161"/>
      <c r="E48" s="164"/>
      <c r="F48" s="164"/>
      <c r="G48" s="153" t="s">
        <v>86</v>
      </c>
      <c r="H48" s="87"/>
    </row>
    <row r="49" spans="1:8" ht="50" customHeight="1" x14ac:dyDescent="0.2">
      <c r="A49" s="162" t="str">
        <f>A48</f>
        <v>Number of people in contact with TB patients who began preventive therapy</v>
      </c>
      <c r="B49" s="172" t="str">
        <f t="array" ref="B49">_xlfn.SWITCH(Instructions!$E$5,
Instructions!$H$2,TB_TranslationTable!B49,
Instructions!$H$3,TB_TranslationTable!C49,
Instructions!$H$1,TB_TranslationTable!A49,
TB_TranslationTable!A49)</f>
        <v xml:space="preserve">   adults (15+ yrs)</v>
      </c>
      <c r="C49" s="165"/>
      <c r="D49" s="161"/>
      <c r="E49" s="164"/>
      <c r="F49" s="164"/>
      <c r="G49" s="153" t="s">
        <v>86</v>
      </c>
      <c r="H49" s="87"/>
    </row>
    <row r="50" spans="1:8" ht="50" customHeight="1" x14ac:dyDescent="0.2">
      <c r="A50" s="75"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170"/>
      <c r="C50" s="164"/>
      <c r="D50" s="161"/>
      <c r="E50" s="164"/>
      <c r="F50" s="164"/>
      <c r="G50" s="112" t="s">
        <v>95</v>
      </c>
      <c r="H50" s="87"/>
    </row>
    <row r="51" spans="1:8" ht="50" customHeight="1" x14ac:dyDescent="0.2">
      <c r="A51" s="75"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170"/>
      <c r="C51" s="164"/>
      <c r="D51" s="161"/>
      <c r="E51" s="164"/>
      <c r="F51" s="164"/>
      <c r="G51" s="112" t="s">
        <v>95</v>
      </c>
      <c r="H51" s="87"/>
    </row>
    <row r="52" spans="1:8" ht="50" customHeight="1" x14ac:dyDescent="0.2">
      <c r="A52" s="75"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170"/>
      <c r="C52" s="164"/>
      <c r="D52" s="161"/>
      <c r="E52" s="164"/>
      <c r="F52" s="164"/>
      <c r="G52" s="112" t="s">
        <v>95</v>
      </c>
      <c r="H52" s="87"/>
    </row>
    <row r="53" spans="1:8" ht="50" customHeight="1" x14ac:dyDescent="0.2">
      <c r="A53" s="75"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170"/>
      <c r="C53" s="164"/>
      <c r="D53" s="161"/>
      <c r="E53" s="164"/>
      <c r="F53" s="164"/>
      <c r="G53" s="112" t="s">
        <v>95</v>
      </c>
      <c r="H53" s="87"/>
    </row>
    <row r="54" spans="1:8" ht="50" customHeight="1" x14ac:dyDescent="0.2">
      <c r="A54" s="75"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170"/>
      <c r="C54" s="164"/>
      <c r="D54" s="161"/>
      <c r="E54" s="164"/>
      <c r="F54" s="164"/>
      <c r="G54" s="69" t="s">
        <v>132</v>
      </c>
      <c r="H54" s="87"/>
    </row>
  </sheetData>
  <sheetProtection algorithmName="SHA-512" hashValue="WLPEIZu1bPaaKDBVyzHTanHfWGOSBpN/DZnSM1GgbHFRzWkSgdOKbm0pYT9zOrfeEJsMXAy2KNf217ncsVzZBQ==" saltValue="POt6VjmYzTd8po8XZHVaeQ==" spinCount="100000" sheet="1" objects="1" scenarios="1"/>
  <hyperlinks>
    <hyperlink ref="G2" r:id="rId1" xr:uid="{00000000-0004-0000-0A00-000000000000}"/>
    <hyperlink ref="G15" r:id="rId2" xr:uid="{00000000-0004-0000-0A00-000001000000}"/>
    <hyperlink ref="G42" r:id="rId3" display="WHO, Global TB Database 2019: treatment outcomes" xr:uid="{00000000-0004-0000-0A00-000002000000}"/>
    <hyperlink ref="G3" r:id="rId4" xr:uid="{00000000-0004-0000-0A00-000003000000}"/>
    <hyperlink ref="G4" r:id="rId5" xr:uid="{00000000-0004-0000-0A00-000004000000}"/>
    <hyperlink ref="G7" r:id="rId6" xr:uid="{00000000-0004-0000-0A00-000005000000}"/>
    <hyperlink ref="G8" r:id="rId7" xr:uid="{00000000-0004-0000-0A00-000006000000}"/>
    <hyperlink ref="G9" r:id="rId8" xr:uid="{00000000-0004-0000-0A00-000007000000}"/>
    <hyperlink ref="G13" r:id="rId9" xr:uid="{00000000-0004-0000-0A00-000008000000}"/>
    <hyperlink ref="G16" r:id="rId10" xr:uid="{00000000-0004-0000-0A00-000009000000}"/>
    <hyperlink ref="G20" r:id="rId11" xr:uid="{00000000-0004-0000-0A00-00000A000000}"/>
    <hyperlink ref="G21" r:id="rId12" xr:uid="{00000000-0004-0000-0A00-00000B000000}"/>
    <hyperlink ref="G24" r:id="rId13" xr:uid="{00000000-0004-0000-0A00-00000C000000}"/>
    <hyperlink ref="G27" r:id="rId14" xr:uid="{00000000-0004-0000-0A00-00000D000000}"/>
    <hyperlink ref="G30" r:id="rId15" xr:uid="{00000000-0004-0000-0A00-00000E000000}"/>
    <hyperlink ref="G33" r:id="rId16" xr:uid="{00000000-0004-0000-0A00-00000F000000}"/>
    <hyperlink ref="G36" r:id="rId17" xr:uid="{00000000-0004-0000-0A00-000010000000}"/>
    <hyperlink ref="G39" r:id="rId18" xr:uid="{00000000-0004-0000-0A00-000011000000}"/>
    <hyperlink ref="G40" r:id="rId19" xr:uid="{00000000-0004-0000-0A00-000012000000}"/>
    <hyperlink ref="G41" r:id="rId20" xr:uid="{00000000-0004-0000-0A00-000013000000}"/>
    <hyperlink ref="G17" r:id="rId21" xr:uid="{00000000-0004-0000-0A00-000014000000}"/>
    <hyperlink ref="G10" r:id="rId22" display="WHO, Global TB Database 2019: treatment outcomes" xr:uid="{00000000-0004-0000-0A00-000015000000}"/>
    <hyperlink ref="G11" r:id="rId23" display="WHO, Global TB Database 2019: treatment outcomes" xr:uid="{00000000-0004-0000-0A00-000016000000}"/>
    <hyperlink ref="G18:G44" r:id="rId24" display="WHO, Global TB Database: notifications" xr:uid="{00000000-0004-0000-0A00-000017000000}"/>
    <hyperlink ref="G46" r:id="rId25" xr:uid="{00000000-0004-0000-0A00-000018000000}"/>
    <hyperlink ref="G12" r:id="rId26" display="WHO, Global TB Database 2019: treatment outcomes" xr:uid="{00000000-0004-0000-0A00-000019000000}"/>
    <hyperlink ref="G45" r:id="rId27" xr:uid="{00000000-0004-0000-0A00-00001A000000}"/>
    <hyperlink ref="G47" r:id="rId28" xr:uid="{00000000-0004-0000-0A00-00001B000000}"/>
    <hyperlink ref="G48" r:id="rId29" xr:uid="{00000000-0004-0000-0A00-00001C000000}"/>
    <hyperlink ref="G49" r:id="rId30" xr:uid="{00000000-0004-0000-0A00-00001D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4"/>
  <sheetViews>
    <sheetView topLeftCell="A23" workbookViewId="0">
      <selection activeCell="A36" sqref="A36:XFD43"/>
    </sheetView>
  </sheetViews>
  <sheetFormatPr baseColWidth="10" defaultRowHeight="15" x14ac:dyDescent="0.2"/>
  <cols>
    <col min="1" max="1" width="96.1640625" customWidth="1"/>
    <col min="2" max="2" width="53.83203125" customWidth="1"/>
    <col min="3" max="3" width="58" customWidth="1"/>
    <col min="5" max="7" width="80.83203125" customWidth="1"/>
    <col min="10" max="12" width="80.83203125" customWidth="1"/>
  </cols>
  <sheetData>
    <row r="1" spans="1:12" ht="46" customHeight="1" x14ac:dyDescent="0.2">
      <c r="A1" s="66" t="s">
        <v>211</v>
      </c>
      <c r="B1" s="140" t="s">
        <v>189</v>
      </c>
      <c r="C1" s="140" t="s">
        <v>164</v>
      </c>
      <c r="E1" s="66" t="s">
        <v>1215</v>
      </c>
      <c r="F1" s="140" t="s">
        <v>524</v>
      </c>
      <c r="G1" s="140" t="s">
        <v>525</v>
      </c>
      <c r="J1" s="66" t="s">
        <v>1194</v>
      </c>
      <c r="K1" s="140" t="s">
        <v>663</v>
      </c>
      <c r="L1" s="140" t="s">
        <v>664</v>
      </c>
    </row>
    <row r="2" spans="1:12" x14ac:dyDescent="0.2">
      <c r="A2" s="282" t="s">
        <v>210</v>
      </c>
      <c r="B2" s="283"/>
      <c r="C2" s="283"/>
      <c r="E2" s="282" t="s">
        <v>1216</v>
      </c>
      <c r="F2" s="283"/>
      <c r="G2" s="283"/>
      <c r="J2" s="282" t="s">
        <v>1195</v>
      </c>
      <c r="K2" s="283"/>
      <c r="L2" s="283"/>
    </row>
    <row r="3" spans="1:12" ht="45" customHeight="1" x14ac:dyDescent="0.2">
      <c r="A3" s="173" t="s">
        <v>209</v>
      </c>
      <c r="B3" s="128"/>
      <c r="C3" s="128"/>
      <c r="E3" s="173" t="s">
        <v>1217</v>
      </c>
      <c r="F3" s="128"/>
      <c r="G3" s="128"/>
      <c r="J3" s="173" t="s">
        <v>1196</v>
      </c>
      <c r="K3" s="128"/>
      <c r="L3" s="128"/>
    </row>
    <row r="4" spans="1:12" ht="30" customHeight="1" x14ac:dyDescent="0.2">
      <c r="A4" s="173" t="s">
        <v>208</v>
      </c>
      <c r="B4" s="128"/>
      <c r="C4" s="128"/>
      <c r="E4" s="173" t="s">
        <v>1218</v>
      </c>
      <c r="F4" s="128"/>
      <c r="G4" s="128"/>
      <c r="J4" s="173" t="s">
        <v>1197</v>
      </c>
      <c r="K4" s="128"/>
      <c r="L4" s="128"/>
    </row>
    <row r="5" spans="1:12" ht="30" customHeight="1" x14ac:dyDescent="0.2">
      <c r="A5" s="174" t="s">
        <v>207</v>
      </c>
      <c r="B5" s="128"/>
      <c r="C5" s="128"/>
      <c r="E5" s="174" t="s">
        <v>1219</v>
      </c>
      <c r="F5" s="128"/>
      <c r="G5" s="128"/>
      <c r="J5" s="174" t="s">
        <v>1198</v>
      </c>
      <c r="K5" s="128"/>
      <c r="L5" s="128"/>
    </row>
    <row r="6" spans="1:12" ht="45" customHeight="1" x14ac:dyDescent="0.2">
      <c r="A6" s="174" t="s">
        <v>206</v>
      </c>
      <c r="B6" s="128"/>
      <c r="C6" s="128"/>
      <c r="E6" s="174" t="s">
        <v>1220</v>
      </c>
      <c r="F6" s="128"/>
      <c r="G6" s="128"/>
      <c r="J6" s="174" t="s">
        <v>1199</v>
      </c>
      <c r="K6" s="128"/>
      <c r="L6" s="128"/>
    </row>
    <row r="7" spans="1:12" x14ac:dyDescent="0.2">
      <c r="A7" s="284" t="s">
        <v>205</v>
      </c>
      <c r="B7" s="285"/>
      <c r="C7" s="285"/>
      <c r="E7" s="284" t="s">
        <v>1221</v>
      </c>
      <c r="F7" s="285"/>
      <c r="G7" s="285"/>
      <c r="J7" s="284" t="s">
        <v>1200</v>
      </c>
      <c r="K7" s="285"/>
      <c r="L7" s="285"/>
    </row>
    <row r="8" spans="1:12" ht="30" customHeight="1" x14ac:dyDescent="0.2">
      <c r="A8" s="174" t="s">
        <v>204</v>
      </c>
      <c r="B8" s="128"/>
      <c r="C8" s="128"/>
      <c r="E8" s="174" t="s">
        <v>1222</v>
      </c>
      <c r="F8" s="128"/>
      <c r="G8" s="128"/>
      <c r="J8" s="174" t="s">
        <v>1201</v>
      </c>
      <c r="K8" s="128"/>
      <c r="L8" s="128"/>
    </row>
    <row r="9" spans="1:12" ht="30" customHeight="1" x14ac:dyDescent="0.2">
      <c r="A9" s="174" t="s">
        <v>203</v>
      </c>
      <c r="B9" s="128"/>
      <c r="C9" s="128"/>
      <c r="E9" s="174" t="s">
        <v>1223</v>
      </c>
      <c r="F9" s="128"/>
      <c r="G9" s="128"/>
      <c r="J9" s="174" t="s">
        <v>1202</v>
      </c>
      <c r="K9" s="128"/>
      <c r="L9" s="128"/>
    </row>
    <row r="10" spans="1:12" x14ac:dyDescent="0.2">
      <c r="A10" s="284" t="s">
        <v>202</v>
      </c>
      <c r="B10" s="285"/>
      <c r="C10" s="285"/>
      <c r="E10" s="284" t="s">
        <v>1224</v>
      </c>
      <c r="F10" s="285"/>
      <c r="G10" s="285"/>
      <c r="J10" s="284" t="s">
        <v>1203</v>
      </c>
      <c r="K10" s="285"/>
      <c r="L10" s="285"/>
    </row>
    <row r="11" spans="1:12" ht="45" customHeight="1" x14ac:dyDescent="0.2">
      <c r="A11" s="174" t="s">
        <v>201</v>
      </c>
      <c r="B11" s="128"/>
      <c r="C11" s="128"/>
      <c r="E11" s="174" t="s">
        <v>1225</v>
      </c>
      <c r="F11" s="128"/>
      <c r="G11" s="128"/>
      <c r="J11" s="174" t="s">
        <v>1204</v>
      </c>
      <c r="K11" s="128"/>
      <c r="L11" s="128"/>
    </row>
    <row r="12" spans="1:12" x14ac:dyDescent="0.2">
      <c r="A12" s="286" t="s">
        <v>200</v>
      </c>
      <c r="B12" s="287"/>
      <c r="C12" s="288"/>
      <c r="E12" s="286" t="s">
        <v>1226</v>
      </c>
      <c r="F12" s="287"/>
      <c r="G12" s="288"/>
      <c r="J12" s="286" t="s">
        <v>1205</v>
      </c>
      <c r="K12" s="287"/>
      <c r="L12" s="288"/>
    </row>
    <row r="13" spans="1:12" ht="28.75" customHeight="1" x14ac:dyDescent="0.2">
      <c r="A13" s="174" t="s">
        <v>199</v>
      </c>
      <c r="B13" s="128"/>
      <c r="C13" s="128"/>
      <c r="E13" s="174" t="s">
        <v>1227</v>
      </c>
      <c r="F13" s="128"/>
      <c r="G13" s="128"/>
      <c r="J13" s="174" t="s">
        <v>1206</v>
      </c>
      <c r="K13" s="128"/>
      <c r="L13" s="128"/>
    </row>
    <row r="14" spans="1:12" x14ac:dyDescent="0.2">
      <c r="A14" s="284" t="s">
        <v>198</v>
      </c>
      <c r="B14" s="285"/>
      <c r="C14" s="285"/>
      <c r="E14" s="284" t="s">
        <v>1228</v>
      </c>
      <c r="F14" s="285"/>
      <c r="G14" s="285"/>
      <c r="J14" s="284" t="s">
        <v>1207</v>
      </c>
      <c r="K14" s="285"/>
      <c r="L14" s="285"/>
    </row>
    <row r="15" spans="1:12" ht="49.5" customHeight="1" x14ac:dyDescent="0.2">
      <c r="A15" s="174" t="s">
        <v>197</v>
      </c>
      <c r="B15" s="128"/>
      <c r="C15" s="128"/>
      <c r="E15" s="174" t="s">
        <v>1229</v>
      </c>
      <c r="F15" s="128"/>
      <c r="G15" s="128"/>
      <c r="J15" s="174" t="s">
        <v>1208</v>
      </c>
      <c r="K15" s="128"/>
      <c r="L15" s="128"/>
    </row>
    <row r="16" spans="1:12" ht="30" customHeight="1" x14ac:dyDescent="0.2">
      <c r="A16" s="174" t="s">
        <v>196</v>
      </c>
      <c r="B16" s="128"/>
      <c r="C16" s="128"/>
      <c r="E16" s="174" t="s">
        <v>1230</v>
      </c>
      <c r="F16" s="128"/>
      <c r="G16" s="128"/>
      <c r="J16" s="174" t="s">
        <v>1209</v>
      </c>
      <c r="K16" s="128"/>
      <c r="L16" s="128"/>
    </row>
    <row r="17" spans="1:12" ht="28.5" customHeight="1" x14ac:dyDescent="0.2">
      <c r="A17" s="173" t="s">
        <v>195</v>
      </c>
      <c r="B17" s="128"/>
      <c r="C17" s="128"/>
      <c r="E17" s="173" t="s">
        <v>1231</v>
      </c>
      <c r="F17" s="128"/>
      <c r="G17" s="128"/>
      <c r="J17" s="173" t="s">
        <v>1210</v>
      </c>
      <c r="K17" s="128"/>
      <c r="L17" s="128"/>
    </row>
    <row r="18" spans="1:12" ht="28.5" customHeight="1" x14ac:dyDescent="0.2">
      <c r="A18" s="173" t="s">
        <v>194</v>
      </c>
      <c r="B18" s="128"/>
      <c r="C18" s="128"/>
      <c r="E18" s="173" t="s">
        <v>1232</v>
      </c>
      <c r="F18" s="128"/>
      <c r="G18" s="128"/>
      <c r="J18" s="173" t="s">
        <v>1211</v>
      </c>
      <c r="K18" s="128"/>
      <c r="L18" s="128"/>
    </row>
    <row r="19" spans="1:12" ht="60" customHeight="1" x14ac:dyDescent="0.2">
      <c r="A19" s="175" t="s">
        <v>193</v>
      </c>
      <c r="B19" s="128"/>
      <c r="C19" s="128"/>
      <c r="E19" s="175" t="s">
        <v>1233</v>
      </c>
      <c r="F19" s="128"/>
      <c r="G19" s="128"/>
      <c r="J19" s="175" t="s">
        <v>1212</v>
      </c>
      <c r="K19" s="128"/>
      <c r="L19" s="128"/>
    </row>
    <row r="20" spans="1:12" x14ac:dyDescent="0.2">
      <c r="A20" s="132"/>
      <c r="B20" s="132"/>
      <c r="C20" s="132"/>
      <c r="E20" s="132"/>
      <c r="F20" s="132"/>
      <c r="G20" s="132"/>
      <c r="J20" s="132"/>
      <c r="K20" s="132"/>
      <c r="L20" s="132"/>
    </row>
    <row r="21" spans="1:12" x14ac:dyDescent="0.2">
      <c r="A21" s="132"/>
      <c r="B21" s="132"/>
      <c r="C21" s="132"/>
      <c r="E21" s="132"/>
      <c r="F21" s="132"/>
      <c r="G21" s="132"/>
      <c r="J21" s="132"/>
      <c r="K21" s="132"/>
      <c r="L21" s="132"/>
    </row>
    <row r="22" spans="1:12" x14ac:dyDescent="0.2">
      <c r="A22" s="138" t="s">
        <v>192</v>
      </c>
      <c r="B22" s="138" t="s">
        <v>191</v>
      </c>
      <c r="C22" s="132"/>
      <c r="E22" s="132"/>
      <c r="F22" s="132"/>
      <c r="G22" s="132"/>
      <c r="J22" s="132"/>
      <c r="K22" s="132"/>
      <c r="L22" s="132"/>
    </row>
    <row r="23" spans="1:12" x14ac:dyDescent="0.2">
      <c r="A23" s="132" t="str">
        <f t="array" ref="A23">_xlfn.SWITCH(Instructions!$E$5,
Instructions!$H$2,TB_PE_TranslationTable!E81,
Instructions!$H$3,TB_PE_TranslationTable!J81,
Instructions!$H$1,TB_PE_TranslationTable!A81,
TB_PE_TranslationTable!A81)</f>
        <v>Yes</v>
      </c>
      <c r="B23" s="132" t="str">
        <f t="array" ref="B23">_xlfn.SWITCH(Instructions!$E$5,
Instructions!$H$2,TB_PE_TranslationTable!F81,
Instructions!$H$3,TB_PE_TranslationTable!K81,
Instructions!$H$1,TB_PE_TranslationTable!B81,
TB_PE_TranslationTable!B81)</f>
        <v>Implementation not started</v>
      </c>
    </row>
    <row r="24" spans="1:12" x14ac:dyDescent="0.2">
      <c r="A24" s="132" t="str">
        <f t="array" ref="A24">_xlfn.SWITCH(Instructions!$E$5,
Instructions!$H$2,TB_PE_TranslationTable!E82,
Instructions!$H$3,TB_PE_TranslationTable!J82,
Instructions!$H$1,TB_PE_TranslationTable!A82,
TB_PE_TranslationTable!A82)</f>
        <v>No</v>
      </c>
      <c r="B24" s="132" t="str">
        <f t="array" ref="B24">_xlfn.SWITCH(Instructions!$E$5,
Instructions!$H$2,TB_PE_TranslationTable!F82,
Instructions!$H$3,TB_PE_TranslationTable!K82,
Instructions!$H$1,TB_PE_TranslationTable!B82,
TB_PE_TranslationTable!B82)</f>
        <v>Implemented in some sites (&lt;50%)</v>
      </c>
    </row>
    <row r="25" spans="1:12" x14ac:dyDescent="0.2">
      <c r="A25" s="132"/>
      <c r="B25" s="132" t="str">
        <f t="array" ref="B25">_xlfn.SWITCH(Instructions!$E$5,
Instructions!$H$2,TB_PE_TranslationTable!F83,
Instructions!$H$3,TB_PE_TranslationTable!K83,
Instructions!$H$1,TB_PE_TranslationTable!B83,
TB_PE_TranslationTable!B83)</f>
        <v>Implemented in many sites (50%-95%)</v>
      </c>
    </row>
    <row r="26" spans="1:12" x14ac:dyDescent="0.2">
      <c r="A26" s="132"/>
      <c r="B26" s="132" t="str">
        <f t="array" ref="B26">_xlfn.SWITCH(Instructions!$E$5,
Instructions!$H$2,TB_PE_TranslationTable!F84,
Instructions!$H$3,TB_PE_TranslationTable!K84,
Instructions!$H$1,TB_PE_TranslationTable!B84,
TB_PE_TranslationTable!B84)</f>
        <v>Implemented countrywide (&gt;95%)</v>
      </c>
    </row>
    <row r="37" spans="1:2" x14ac:dyDescent="0.2">
      <c r="A37" s="138" t="s">
        <v>192</v>
      </c>
      <c r="B37" s="138" t="s">
        <v>191</v>
      </c>
    </row>
    <row r="38" spans="1:2" x14ac:dyDescent="0.2">
      <c r="A38" s="132" t="s">
        <v>157</v>
      </c>
      <c r="B38" s="137" t="s">
        <v>156</v>
      </c>
    </row>
    <row r="39" spans="1:2" x14ac:dyDescent="0.2">
      <c r="A39" s="132" t="s">
        <v>155</v>
      </c>
      <c r="B39" s="137" t="s">
        <v>154</v>
      </c>
    </row>
    <row r="40" spans="1:2" x14ac:dyDescent="0.2">
      <c r="A40" s="132"/>
      <c r="B40" s="137" t="s">
        <v>153</v>
      </c>
    </row>
    <row r="41" spans="1:2" x14ac:dyDescent="0.2">
      <c r="A41" s="132"/>
      <c r="B41" s="36" t="s">
        <v>152</v>
      </c>
    </row>
    <row r="80" spans="1:11" x14ac:dyDescent="0.2">
      <c r="A80" s="138" t="s">
        <v>192</v>
      </c>
      <c r="B80" s="138" t="s">
        <v>191</v>
      </c>
      <c r="E80" s="138" t="s">
        <v>1234</v>
      </c>
      <c r="F80" s="138" t="s">
        <v>1235</v>
      </c>
      <c r="J80" s="138" t="s">
        <v>1213</v>
      </c>
      <c r="K80" s="138" t="s">
        <v>1214</v>
      </c>
    </row>
    <row r="81" spans="1:11" x14ac:dyDescent="0.2">
      <c r="A81" s="132" t="s">
        <v>157</v>
      </c>
      <c r="B81" s="137" t="s">
        <v>156</v>
      </c>
      <c r="E81" s="132" t="s">
        <v>558</v>
      </c>
      <c r="F81" s="133" t="s">
        <v>559</v>
      </c>
      <c r="J81" s="132" t="s">
        <v>697</v>
      </c>
      <c r="K81" s="133" t="s">
        <v>698</v>
      </c>
    </row>
    <row r="82" spans="1:11" x14ac:dyDescent="0.2">
      <c r="A82" s="132" t="s">
        <v>155</v>
      </c>
      <c r="B82" s="137" t="s">
        <v>154</v>
      </c>
      <c r="E82" s="132" t="s">
        <v>560</v>
      </c>
      <c r="F82" s="133" t="s">
        <v>561</v>
      </c>
      <c r="J82" s="132" t="s">
        <v>699</v>
      </c>
      <c r="K82" s="133" t="s">
        <v>700</v>
      </c>
    </row>
    <row r="83" spans="1:11" x14ac:dyDescent="0.2">
      <c r="A83" s="132"/>
      <c r="B83" s="137" t="s">
        <v>153</v>
      </c>
      <c r="E83" s="132"/>
      <c r="F83" s="133" t="s">
        <v>563</v>
      </c>
      <c r="J83" s="132"/>
      <c r="K83" s="133" t="s">
        <v>702</v>
      </c>
    </row>
    <row r="84" spans="1:11" x14ac:dyDescent="0.2">
      <c r="A84" s="132"/>
      <c r="B84" s="36" t="s">
        <v>152</v>
      </c>
      <c r="E84" s="132"/>
      <c r="F84" t="s">
        <v>564</v>
      </c>
      <c r="J84" s="132"/>
      <c r="K84" t="s">
        <v>703</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84"/>
  <sheetViews>
    <sheetView workbookViewId="0"/>
  </sheetViews>
  <sheetFormatPr baseColWidth="10" defaultRowHeight="15" x14ac:dyDescent="0.2"/>
  <cols>
    <col min="1" max="1" width="80.83203125" customWidth="1"/>
    <col min="2" max="3" width="107.83203125" customWidth="1"/>
    <col min="4" max="7" width="15.83203125" customWidth="1"/>
    <col min="8" max="8" width="46.5" customWidth="1"/>
    <col min="9" max="9" width="55.5" customWidth="1"/>
    <col min="10" max="10" width="46.83203125" customWidth="1"/>
  </cols>
  <sheetData>
    <row r="1" spans="1:10" ht="16" x14ac:dyDescent="0.2">
      <c r="A1" s="113" t="s">
        <v>215</v>
      </c>
      <c r="B1" s="113" t="s">
        <v>803</v>
      </c>
      <c r="C1" s="113" t="s">
        <v>722</v>
      </c>
      <c r="D1" s="114" t="s">
        <v>217</v>
      </c>
      <c r="E1" s="114" t="s">
        <v>218</v>
      </c>
      <c r="F1" s="114" t="s">
        <v>219</v>
      </c>
      <c r="G1" s="114" t="s">
        <v>220</v>
      </c>
      <c r="H1" s="114" t="s">
        <v>102</v>
      </c>
      <c r="I1" s="114" t="s">
        <v>1</v>
      </c>
      <c r="J1" s="178" t="s">
        <v>101</v>
      </c>
    </row>
    <row r="2" spans="1:10" ht="16" x14ac:dyDescent="0.2">
      <c r="A2" s="109" t="s">
        <v>320</v>
      </c>
      <c r="B2" s="109" t="s">
        <v>1033</v>
      </c>
      <c r="C2" s="109" t="s">
        <v>1112</v>
      </c>
      <c r="D2" s="53"/>
      <c r="E2" s="53"/>
      <c r="F2" s="53"/>
      <c r="G2" s="53"/>
      <c r="H2" s="69"/>
      <c r="I2" s="112" t="s">
        <v>87</v>
      </c>
      <c r="J2" s="179"/>
    </row>
    <row r="3" spans="1:10" ht="16" x14ac:dyDescent="0.2">
      <c r="A3" s="109" t="s">
        <v>321</v>
      </c>
      <c r="B3" s="109" t="s">
        <v>1034</v>
      </c>
      <c r="C3" s="109" t="s">
        <v>1113</v>
      </c>
      <c r="D3" s="53"/>
      <c r="E3" s="53"/>
      <c r="F3" s="53"/>
      <c r="G3" s="53"/>
      <c r="H3" s="69"/>
      <c r="I3" s="186" t="s">
        <v>88</v>
      </c>
      <c r="J3" s="179"/>
    </row>
    <row r="4" spans="1:10" ht="16" x14ac:dyDescent="0.2">
      <c r="A4" s="109" t="s">
        <v>322</v>
      </c>
      <c r="B4" s="109" t="s">
        <v>1035</v>
      </c>
      <c r="C4" s="109" t="s">
        <v>1114</v>
      </c>
      <c r="D4" s="53"/>
      <c r="E4" s="53"/>
      <c r="F4" s="53"/>
      <c r="G4" s="53"/>
      <c r="H4" s="69"/>
      <c r="I4" s="112" t="s">
        <v>87</v>
      </c>
      <c r="J4" s="179"/>
    </row>
    <row r="5" spans="1:10" ht="16" x14ac:dyDescent="0.2">
      <c r="A5" s="109" t="s">
        <v>323</v>
      </c>
      <c r="B5" s="109" t="s">
        <v>1036</v>
      </c>
      <c r="C5" s="109" t="s">
        <v>1115</v>
      </c>
      <c r="D5" s="53"/>
      <c r="E5" s="53"/>
      <c r="F5" s="53"/>
      <c r="G5" s="53"/>
      <c r="H5" s="69"/>
      <c r="I5" s="186" t="s">
        <v>88</v>
      </c>
      <c r="J5" s="179"/>
    </row>
    <row r="6" spans="1:10" ht="16" x14ac:dyDescent="0.2">
      <c r="A6" s="106" t="s">
        <v>324</v>
      </c>
      <c r="B6" s="106" t="s">
        <v>1037</v>
      </c>
      <c r="C6" s="106" t="s">
        <v>1116</v>
      </c>
      <c r="D6" s="53"/>
      <c r="E6" s="53"/>
      <c r="F6" s="53"/>
      <c r="G6" s="53"/>
      <c r="H6" s="69"/>
      <c r="I6" s="186"/>
      <c r="J6" s="179"/>
    </row>
    <row r="7" spans="1:10" ht="16" x14ac:dyDescent="0.2">
      <c r="A7" s="109" t="s">
        <v>325</v>
      </c>
      <c r="B7" s="109" t="s">
        <v>1038</v>
      </c>
      <c r="C7" s="109" t="s">
        <v>1117</v>
      </c>
      <c r="D7" s="53"/>
      <c r="E7" s="53"/>
      <c r="F7" s="53"/>
      <c r="G7" s="53"/>
      <c r="H7" s="69"/>
      <c r="I7" s="112" t="s">
        <v>87</v>
      </c>
      <c r="J7" s="179"/>
    </row>
    <row r="8" spans="1:10" ht="16" x14ac:dyDescent="0.2">
      <c r="A8" s="109" t="s">
        <v>326</v>
      </c>
      <c r="B8" s="109" t="s">
        <v>1039</v>
      </c>
      <c r="C8" s="109" t="s">
        <v>1118</v>
      </c>
      <c r="D8" s="53"/>
      <c r="E8" s="53"/>
      <c r="F8" s="53"/>
      <c r="G8" s="53"/>
      <c r="H8" s="69"/>
      <c r="I8" s="112" t="s">
        <v>87</v>
      </c>
      <c r="J8" s="179"/>
    </row>
    <row r="9" spans="1:10" ht="16" x14ac:dyDescent="0.2">
      <c r="A9" s="109" t="s">
        <v>327</v>
      </c>
      <c r="B9" s="109" t="s">
        <v>1040</v>
      </c>
      <c r="C9" s="109" t="s">
        <v>1119</v>
      </c>
      <c r="D9" s="53"/>
      <c r="E9" s="53"/>
      <c r="F9" s="53"/>
      <c r="G9" s="53"/>
      <c r="H9" s="69"/>
      <c r="I9" s="112" t="s">
        <v>87</v>
      </c>
      <c r="J9" s="179"/>
    </row>
    <row r="10" spans="1:10" ht="16" x14ac:dyDescent="0.2">
      <c r="A10" s="109" t="s">
        <v>328</v>
      </c>
      <c r="B10" s="109" t="s">
        <v>1041</v>
      </c>
      <c r="C10" s="109" t="s">
        <v>1120</v>
      </c>
      <c r="D10" s="53"/>
      <c r="E10" s="53"/>
      <c r="F10" s="53"/>
      <c r="G10" s="53"/>
      <c r="H10" s="69"/>
      <c r="I10" s="186" t="s">
        <v>88</v>
      </c>
      <c r="J10" s="179"/>
    </row>
    <row r="11" spans="1:10" ht="16" x14ac:dyDescent="0.2">
      <c r="A11" s="109" t="s">
        <v>329</v>
      </c>
      <c r="B11" s="109" t="s">
        <v>1042</v>
      </c>
      <c r="C11" s="109" t="s">
        <v>1121</v>
      </c>
      <c r="D11" s="53"/>
      <c r="E11" s="53"/>
      <c r="F11" s="53"/>
      <c r="G11" s="53"/>
      <c r="H11" s="69"/>
      <c r="I11" s="186" t="s">
        <v>88</v>
      </c>
      <c r="J11" s="179"/>
    </row>
    <row r="12" spans="1:10" ht="16" x14ac:dyDescent="0.2">
      <c r="A12" s="109" t="s">
        <v>330</v>
      </c>
      <c r="B12" s="109" t="s">
        <v>1043</v>
      </c>
      <c r="C12" s="109" t="s">
        <v>1122</v>
      </c>
      <c r="D12" s="53"/>
      <c r="E12" s="53"/>
      <c r="F12" s="53"/>
      <c r="G12" s="53"/>
      <c r="H12" s="69"/>
      <c r="I12" s="186" t="s">
        <v>88</v>
      </c>
      <c r="J12" s="179"/>
    </row>
    <row r="13" spans="1:10" ht="16" x14ac:dyDescent="0.2">
      <c r="A13" s="109" t="s">
        <v>331</v>
      </c>
      <c r="B13" s="109" t="s">
        <v>1044</v>
      </c>
      <c r="C13" s="109" t="s">
        <v>1123</v>
      </c>
      <c r="D13" s="53"/>
      <c r="E13" s="53"/>
      <c r="F13" s="53"/>
      <c r="G13" s="53"/>
      <c r="H13" s="69"/>
      <c r="I13" s="112" t="s">
        <v>87</v>
      </c>
      <c r="J13" s="179"/>
    </row>
    <row r="14" spans="1:10" ht="16" x14ac:dyDescent="0.2">
      <c r="A14" s="109" t="s">
        <v>332</v>
      </c>
      <c r="B14" s="109" t="s">
        <v>1045</v>
      </c>
      <c r="C14" s="109" t="s">
        <v>1124</v>
      </c>
      <c r="D14" s="53"/>
      <c r="E14" s="53"/>
      <c r="F14" s="53"/>
      <c r="G14" s="53"/>
      <c r="H14" s="69"/>
      <c r="I14" s="112" t="s">
        <v>87</v>
      </c>
      <c r="J14" s="179"/>
    </row>
    <row r="15" spans="1:10" ht="16" x14ac:dyDescent="0.2">
      <c r="A15" s="109" t="s">
        <v>333</v>
      </c>
      <c r="B15" s="109" t="s">
        <v>1046</v>
      </c>
      <c r="C15" s="109" t="s">
        <v>1125</v>
      </c>
      <c r="D15" s="53"/>
      <c r="E15" s="53"/>
      <c r="F15" s="53"/>
      <c r="G15" s="53"/>
      <c r="H15" s="69"/>
      <c r="I15" s="186" t="s">
        <v>88</v>
      </c>
      <c r="J15" s="179"/>
    </row>
    <row r="16" spans="1:10" ht="16" x14ac:dyDescent="0.2">
      <c r="A16" s="109" t="s">
        <v>334</v>
      </c>
      <c r="B16" s="109" t="s">
        <v>1047</v>
      </c>
      <c r="C16" s="109" t="s">
        <v>1126</v>
      </c>
      <c r="D16" s="53"/>
      <c r="E16" s="53"/>
      <c r="F16" s="53"/>
      <c r="G16" s="53"/>
      <c r="H16" s="69"/>
      <c r="I16" s="187"/>
      <c r="J16" s="179"/>
    </row>
    <row r="17" spans="1:10" ht="16" x14ac:dyDescent="0.2">
      <c r="A17" s="109" t="s">
        <v>335</v>
      </c>
      <c r="B17" s="109" t="s">
        <v>1048</v>
      </c>
      <c r="C17" s="109" t="s">
        <v>1127</v>
      </c>
      <c r="D17" s="53"/>
      <c r="E17" s="53"/>
      <c r="F17" s="53"/>
      <c r="G17" s="53"/>
      <c r="H17" s="69"/>
      <c r="I17" s="186" t="s">
        <v>88</v>
      </c>
      <c r="J17" s="179"/>
    </row>
    <row r="18" spans="1:10" ht="16" x14ac:dyDescent="0.2">
      <c r="A18" s="109" t="s">
        <v>336</v>
      </c>
      <c r="B18" s="109" t="s">
        <v>1049</v>
      </c>
      <c r="C18" s="109" t="s">
        <v>1128</v>
      </c>
      <c r="D18" s="53"/>
      <c r="E18" s="53"/>
      <c r="F18" s="53"/>
      <c r="G18" s="53"/>
      <c r="H18" s="69"/>
      <c r="I18" s="187"/>
      <c r="J18" s="179"/>
    </row>
    <row r="19" spans="1:10" ht="16" x14ac:dyDescent="0.2">
      <c r="A19" s="109" t="s">
        <v>337</v>
      </c>
      <c r="B19" s="109" t="s">
        <v>1050</v>
      </c>
      <c r="C19" s="109" t="s">
        <v>1129</v>
      </c>
      <c r="D19" s="53"/>
      <c r="E19" s="53"/>
      <c r="F19" s="53"/>
      <c r="G19" s="53"/>
      <c r="H19" s="69"/>
      <c r="I19" s="186" t="s">
        <v>88</v>
      </c>
      <c r="J19" s="179"/>
    </row>
    <row r="20" spans="1:10" ht="16" x14ac:dyDescent="0.2">
      <c r="A20" s="109" t="s">
        <v>338</v>
      </c>
      <c r="B20" s="109" t="s">
        <v>1051</v>
      </c>
      <c r="C20" s="109" t="s">
        <v>1130</v>
      </c>
      <c r="D20" s="53"/>
      <c r="E20" s="53"/>
      <c r="F20" s="53"/>
      <c r="G20" s="53"/>
      <c r="H20" s="69"/>
      <c r="I20" s="187"/>
      <c r="J20" s="179"/>
    </row>
    <row r="21" spans="1:10" ht="16" x14ac:dyDescent="0.2">
      <c r="A21" s="109" t="s">
        <v>339</v>
      </c>
      <c r="B21" s="109" t="s">
        <v>1052</v>
      </c>
      <c r="C21" s="109" t="s">
        <v>1131</v>
      </c>
      <c r="D21" s="53"/>
      <c r="E21" s="53"/>
      <c r="F21" s="53"/>
      <c r="G21" s="53"/>
      <c r="H21" s="69"/>
      <c r="I21" s="187"/>
      <c r="J21" s="179"/>
    </row>
    <row r="22" spans="1:10" ht="16" x14ac:dyDescent="0.2">
      <c r="A22" s="109" t="s">
        <v>340</v>
      </c>
      <c r="B22" s="109" t="s">
        <v>1053</v>
      </c>
      <c r="C22" s="109" t="s">
        <v>1132</v>
      </c>
      <c r="D22" s="53"/>
      <c r="E22" s="53"/>
      <c r="F22" s="53"/>
      <c r="G22" s="53"/>
      <c r="H22" s="69"/>
      <c r="I22" s="188"/>
      <c r="J22" s="179"/>
    </row>
    <row r="23" spans="1:10" ht="28.75" customHeight="1" x14ac:dyDescent="0.2">
      <c r="A23" s="109" t="s">
        <v>341</v>
      </c>
      <c r="B23" s="109" t="s">
        <v>1054</v>
      </c>
      <c r="C23" s="109" t="s">
        <v>1133</v>
      </c>
      <c r="D23" s="53"/>
      <c r="E23" s="53"/>
      <c r="F23" s="53"/>
      <c r="G23" s="53"/>
      <c r="H23" s="69"/>
      <c r="I23" s="189"/>
      <c r="J23" s="179"/>
    </row>
    <row r="24" spans="1:10" ht="16" x14ac:dyDescent="0.2">
      <c r="A24" s="109" t="s">
        <v>342</v>
      </c>
      <c r="B24" s="109" t="s">
        <v>1055</v>
      </c>
      <c r="C24" s="109" t="s">
        <v>1134</v>
      </c>
      <c r="D24" s="53"/>
      <c r="E24" s="53"/>
      <c r="F24" s="53"/>
      <c r="G24" s="53"/>
      <c r="H24" s="69"/>
      <c r="I24" s="186" t="s">
        <v>88</v>
      </c>
      <c r="J24" s="179"/>
    </row>
    <row r="25" spans="1:10" ht="16" x14ac:dyDescent="0.2">
      <c r="A25" s="109" t="s">
        <v>343</v>
      </c>
      <c r="B25" s="109" t="s">
        <v>1056</v>
      </c>
      <c r="C25" s="109" t="s">
        <v>1135</v>
      </c>
      <c r="D25" s="53"/>
      <c r="E25" s="53"/>
      <c r="F25" s="53"/>
      <c r="G25" s="53"/>
      <c r="H25" s="69"/>
      <c r="I25" s="189"/>
      <c r="J25" s="179"/>
    </row>
    <row r="26" spans="1:10" x14ac:dyDescent="0.2">
      <c r="A26" s="176" t="s">
        <v>344</v>
      </c>
      <c r="B26" s="176" t="s">
        <v>1057</v>
      </c>
      <c r="C26" s="176" t="s">
        <v>1136</v>
      </c>
      <c r="D26" s="53"/>
      <c r="E26" s="53"/>
      <c r="F26" s="53"/>
      <c r="G26" s="53"/>
      <c r="H26" s="69"/>
      <c r="I26" s="189"/>
      <c r="J26" s="179"/>
    </row>
    <row r="27" spans="1:10" ht="16" x14ac:dyDescent="0.2">
      <c r="A27" s="109" t="s">
        <v>345</v>
      </c>
      <c r="B27" s="109" t="s">
        <v>1058</v>
      </c>
      <c r="C27" s="109" t="s">
        <v>1137</v>
      </c>
      <c r="D27" s="53"/>
      <c r="E27" s="53"/>
      <c r="F27" s="53"/>
      <c r="G27" s="53"/>
      <c r="H27" s="69"/>
      <c r="I27" s="112" t="s">
        <v>87</v>
      </c>
      <c r="J27" s="179"/>
    </row>
    <row r="28" spans="1:10" ht="16" x14ac:dyDescent="0.2">
      <c r="A28" s="180" t="s">
        <v>346</v>
      </c>
      <c r="B28" s="180" t="s">
        <v>1059</v>
      </c>
      <c r="C28" s="180" t="s">
        <v>1138</v>
      </c>
      <c r="D28" s="53"/>
      <c r="E28" s="53"/>
      <c r="F28" s="53"/>
      <c r="G28" s="53"/>
      <c r="H28" s="69"/>
      <c r="I28" s="112"/>
      <c r="J28" s="179"/>
    </row>
    <row r="29" spans="1:10" ht="16" x14ac:dyDescent="0.2">
      <c r="A29" s="180" t="s">
        <v>347</v>
      </c>
      <c r="B29" s="180" t="s">
        <v>1060</v>
      </c>
      <c r="C29" s="180" t="s">
        <v>1139</v>
      </c>
      <c r="D29" s="53"/>
      <c r="E29" s="53"/>
      <c r="F29" s="53"/>
      <c r="G29" s="53"/>
      <c r="H29" s="69"/>
      <c r="I29" s="112"/>
      <c r="J29" s="179"/>
    </row>
    <row r="30" spans="1:10" x14ac:dyDescent="0.2">
      <c r="A30" s="177" t="s">
        <v>348</v>
      </c>
      <c r="B30" s="177" t="s">
        <v>1061</v>
      </c>
      <c r="C30" s="177" t="s">
        <v>1140</v>
      </c>
      <c r="D30" s="53"/>
      <c r="E30" s="53"/>
      <c r="F30" s="53"/>
      <c r="G30" s="53"/>
      <c r="H30" s="69"/>
      <c r="I30" s="112"/>
      <c r="J30" s="179"/>
    </row>
    <row r="31" spans="1:10" ht="28.75" customHeight="1" x14ac:dyDescent="0.2">
      <c r="A31" s="55" t="s">
        <v>1031</v>
      </c>
      <c r="B31" s="55" t="s">
        <v>1062</v>
      </c>
      <c r="C31" s="55" t="s">
        <v>1141</v>
      </c>
      <c r="D31" s="53"/>
      <c r="E31" s="53"/>
      <c r="F31" s="53"/>
      <c r="G31" s="53"/>
      <c r="H31" s="69"/>
      <c r="I31" s="185" t="s">
        <v>83</v>
      </c>
      <c r="J31" s="179"/>
    </row>
    <row r="32" spans="1:10" ht="16" x14ac:dyDescent="0.2">
      <c r="A32" s="55" t="s">
        <v>1032</v>
      </c>
      <c r="B32" s="55" t="s">
        <v>1063</v>
      </c>
      <c r="C32" s="55" t="s">
        <v>1142</v>
      </c>
      <c r="D32" s="53"/>
      <c r="E32" s="53"/>
      <c r="F32" s="53"/>
      <c r="G32" s="53"/>
      <c r="H32" s="69"/>
      <c r="I32" s="187" t="s">
        <v>83</v>
      </c>
      <c r="J32" s="179"/>
    </row>
    <row r="33" spans="1:10" ht="28.75" customHeight="1" x14ac:dyDescent="0.2">
      <c r="A33" s="69" t="s">
        <v>349</v>
      </c>
      <c r="B33" s="69" t="s">
        <v>1064</v>
      </c>
      <c r="C33" s="69" t="s">
        <v>1143</v>
      </c>
      <c r="D33" s="53"/>
      <c r="E33" s="53"/>
      <c r="F33" s="53"/>
      <c r="G33" s="53"/>
      <c r="H33" s="69"/>
      <c r="I33" s="189"/>
      <c r="J33" s="179"/>
    </row>
    <row r="34" spans="1:10" ht="28.75" customHeight="1" x14ac:dyDescent="0.2">
      <c r="A34" s="69" t="s">
        <v>350</v>
      </c>
      <c r="B34" s="69" t="s">
        <v>1065</v>
      </c>
      <c r="C34" s="69" t="s">
        <v>1144</v>
      </c>
      <c r="D34" s="53"/>
      <c r="E34" s="53"/>
      <c r="F34" s="53"/>
      <c r="G34" s="53"/>
      <c r="H34" s="69"/>
      <c r="I34" s="112" t="s">
        <v>87</v>
      </c>
      <c r="J34" s="179"/>
    </row>
    <row r="35" spans="1:10" ht="16" x14ac:dyDescent="0.2">
      <c r="A35" s="109" t="s">
        <v>351</v>
      </c>
      <c r="B35" s="109" t="s">
        <v>1066</v>
      </c>
      <c r="C35" s="109" t="s">
        <v>1145</v>
      </c>
      <c r="D35" s="53"/>
      <c r="E35" s="53"/>
      <c r="F35" s="53"/>
      <c r="G35" s="53"/>
      <c r="H35" s="69"/>
      <c r="I35" s="186" t="s">
        <v>88</v>
      </c>
      <c r="J35" s="179"/>
    </row>
    <row r="36" spans="1:10" ht="16" x14ac:dyDescent="0.2">
      <c r="A36" s="109" t="s">
        <v>352</v>
      </c>
      <c r="B36" s="109" t="s">
        <v>1067</v>
      </c>
      <c r="C36" s="109" t="s">
        <v>1146</v>
      </c>
      <c r="D36" s="53"/>
      <c r="E36" s="53"/>
      <c r="F36" s="53"/>
      <c r="G36" s="53"/>
      <c r="H36" s="69"/>
      <c r="I36" s="186" t="s">
        <v>88</v>
      </c>
      <c r="J36" s="179"/>
    </row>
    <row r="37" spans="1:10" ht="16" x14ac:dyDescent="0.2">
      <c r="A37" s="109" t="s">
        <v>353</v>
      </c>
      <c r="B37" s="109" t="s">
        <v>1068</v>
      </c>
      <c r="C37" s="109" t="s">
        <v>1147</v>
      </c>
      <c r="D37" s="53"/>
      <c r="E37" s="53"/>
      <c r="F37" s="53"/>
      <c r="G37" s="53"/>
      <c r="H37" s="69"/>
      <c r="J37" s="179"/>
    </row>
    <row r="38" spans="1:10" ht="16" x14ac:dyDescent="0.2">
      <c r="A38" s="69" t="s">
        <v>354</v>
      </c>
      <c r="B38" s="69" t="s">
        <v>1069</v>
      </c>
      <c r="C38" s="69" t="s">
        <v>1148</v>
      </c>
      <c r="D38" s="53"/>
      <c r="E38" s="53"/>
      <c r="F38" s="53"/>
      <c r="G38" s="53"/>
      <c r="H38" s="69"/>
      <c r="I38" s="112" t="s">
        <v>87</v>
      </c>
      <c r="J38" s="179"/>
    </row>
    <row r="39" spans="1:10" ht="16" x14ac:dyDescent="0.2">
      <c r="A39" s="69" t="s">
        <v>355</v>
      </c>
      <c r="B39" s="69" t="s">
        <v>1070</v>
      </c>
      <c r="C39" s="69" t="s">
        <v>1149</v>
      </c>
      <c r="D39" s="53"/>
      <c r="E39" s="53"/>
      <c r="F39" s="53"/>
      <c r="G39" s="53"/>
      <c r="H39" s="69"/>
      <c r="I39" s="112" t="s">
        <v>87</v>
      </c>
      <c r="J39" s="179"/>
    </row>
    <row r="40" spans="1:10" ht="16" x14ac:dyDescent="0.2">
      <c r="A40" s="69" t="s">
        <v>356</v>
      </c>
      <c r="B40" s="69" t="s">
        <v>1071</v>
      </c>
      <c r="C40" s="69" t="s">
        <v>1150</v>
      </c>
      <c r="D40" s="53"/>
      <c r="E40" s="53"/>
      <c r="F40" s="53"/>
      <c r="G40" s="53"/>
      <c r="H40" s="69"/>
      <c r="I40" s="112" t="s">
        <v>87</v>
      </c>
      <c r="J40" s="179"/>
    </row>
    <row r="41" spans="1:10" ht="16" x14ac:dyDescent="0.2">
      <c r="A41" s="69" t="s">
        <v>357</v>
      </c>
      <c r="B41" s="69" t="s">
        <v>1072</v>
      </c>
      <c r="C41" s="69" t="s">
        <v>1151</v>
      </c>
      <c r="D41" s="53"/>
      <c r="E41" s="53"/>
      <c r="F41" s="53"/>
      <c r="G41" s="53"/>
      <c r="H41" s="69"/>
      <c r="I41" s="112" t="s">
        <v>87</v>
      </c>
      <c r="J41" s="179"/>
    </row>
    <row r="42" spans="1:10" ht="16" x14ac:dyDescent="0.2">
      <c r="A42" s="69" t="s">
        <v>358</v>
      </c>
      <c r="B42" s="69" t="s">
        <v>1073</v>
      </c>
      <c r="C42" s="69" t="s">
        <v>1152</v>
      </c>
      <c r="D42" s="53"/>
      <c r="E42" s="53"/>
      <c r="F42" s="53"/>
      <c r="G42" s="53"/>
      <c r="H42" s="69"/>
      <c r="I42" s="112" t="s">
        <v>87</v>
      </c>
      <c r="J42" s="179"/>
    </row>
    <row r="43" spans="1:10" x14ac:dyDescent="0.2">
      <c r="A43" s="36" t="s">
        <v>359</v>
      </c>
      <c r="B43" s="36" t="s">
        <v>1074</v>
      </c>
      <c r="C43" s="36" t="s">
        <v>1153</v>
      </c>
      <c r="D43" s="53"/>
      <c r="E43" s="53"/>
      <c r="F43" s="53"/>
      <c r="G43" s="53"/>
      <c r="H43" s="69"/>
      <c r="I43" s="112" t="s">
        <v>87</v>
      </c>
      <c r="J43" s="179"/>
    </row>
    <row r="44" spans="1:10" ht="16" x14ac:dyDescent="0.2">
      <c r="A44" s="69" t="s">
        <v>360</v>
      </c>
      <c r="B44" s="69" t="s">
        <v>1075</v>
      </c>
      <c r="C44" s="69" t="s">
        <v>1154</v>
      </c>
      <c r="D44" s="53"/>
      <c r="E44" s="53"/>
      <c r="F44" s="53"/>
      <c r="G44" s="53"/>
      <c r="H44" s="69"/>
      <c r="I44" s="112" t="s">
        <v>87</v>
      </c>
      <c r="J44" s="179"/>
    </row>
    <row r="45" spans="1:10" ht="16" x14ac:dyDescent="0.2">
      <c r="A45" s="69" t="s">
        <v>361</v>
      </c>
      <c r="B45" s="69" t="s">
        <v>1076</v>
      </c>
      <c r="C45" s="69" t="s">
        <v>1155</v>
      </c>
      <c r="D45" s="53"/>
      <c r="E45" s="53"/>
      <c r="F45" s="53"/>
      <c r="G45" s="53"/>
      <c r="H45" s="69"/>
      <c r="I45" s="112" t="s">
        <v>87</v>
      </c>
      <c r="J45" s="179"/>
    </row>
    <row r="46" spans="1:10" ht="28.75" customHeight="1" x14ac:dyDescent="0.2">
      <c r="A46" s="69" t="s">
        <v>362</v>
      </c>
      <c r="B46" s="69" t="s">
        <v>1077</v>
      </c>
      <c r="C46" s="69" t="s">
        <v>1156</v>
      </c>
      <c r="D46" s="53"/>
      <c r="E46" s="53"/>
      <c r="F46" s="53"/>
      <c r="G46" s="53"/>
      <c r="H46" s="69"/>
      <c r="I46" s="187" t="s">
        <v>83</v>
      </c>
      <c r="J46" s="179"/>
    </row>
    <row r="47" spans="1:10" ht="28.75" customHeight="1" x14ac:dyDescent="0.2">
      <c r="A47" s="69" t="s">
        <v>363</v>
      </c>
      <c r="B47" s="69" t="s">
        <v>1078</v>
      </c>
      <c r="C47" s="69" t="s">
        <v>1157</v>
      </c>
      <c r="D47" s="53"/>
      <c r="E47" s="53"/>
      <c r="F47" s="53"/>
      <c r="G47" s="53"/>
      <c r="H47" s="69"/>
      <c r="I47" s="187" t="s">
        <v>83</v>
      </c>
      <c r="J47" s="179"/>
    </row>
    <row r="48" spans="1:10" ht="28.75" customHeight="1" x14ac:dyDescent="0.2">
      <c r="A48" s="69" t="s">
        <v>364</v>
      </c>
      <c r="B48" s="69" t="s">
        <v>1079</v>
      </c>
      <c r="C48" s="69" t="s">
        <v>1158</v>
      </c>
      <c r="D48" s="53"/>
      <c r="E48" s="53"/>
      <c r="F48" s="53"/>
      <c r="G48" s="53"/>
      <c r="H48" s="69"/>
      <c r="I48" s="187" t="s">
        <v>83</v>
      </c>
      <c r="J48" s="179"/>
    </row>
    <row r="49" spans="1:10" ht="28.75" customHeight="1" x14ac:dyDescent="0.2">
      <c r="A49" s="69" t="s">
        <v>365</v>
      </c>
      <c r="B49" s="69" t="s">
        <v>1080</v>
      </c>
      <c r="C49" s="69" t="s">
        <v>1159</v>
      </c>
      <c r="D49" s="53"/>
      <c r="E49" s="53"/>
      <c r="F49" s="53"/>
      <c r="G49" s="53"/>
      <c r="H49" s="69"/>
      <c r="I49" s="187" t="s">
        <v>83</v>
      </c>
      <c r="J49" s="179"/>
    </row>
    <row r="50" spans="1:10" ht="28.75" customHeight="1" x14ac:dyDescent="0.2">
      <c r="A50" s="69" t="s">
        <v>366</v>
      </c>
      <c r="B50" s="69" t="s">
        <v>1081</v>
      </c>
      <c r="C50" s="69" t="s">
        <v>1160</v>
      </c>
      <c r="D50" s="53"/>
      <c r="E50" s="53"/>
      <c r="F50" s="53"/>
      <c r="G50" s="53"/>
      <c r="H50" s="69"/>
      <c r="I50" s="187" t="s">
        <v>83</v>
      </c>
      <c r="J50" s="179"/>
    </row>
    <row r="51" spans="1:10" ht="28.75" customHeight="1" x14ac:dyDescent="0.2">
      <c r="A51" s="69" t="s">
        <v>367</v>
      </c>
      <c r="B51" s="69" t="s">
        <v>1082</v>
      </c>
      <c r="C51" s="69" t="s">
        <v>1161</v>
      </c>
      <c r="D51" s="53"/>
      <c r="E51" s="53"/>
      <c r="F51" s="53"/>
      <c r="G51" s="53"/>
      <c r="H51" s="69"/>
      <c r="I51" s="187" t="s">
        <v>83</v>
      </c>
      <c r="J51" s="179"/>
    </row>
    <row r="52" spans="1:10" ht="16" x14ac:dyDescent="0.2">
      <c r="A52" s="69" t="s">
        <v>368</v>
      </c>
      <c r="B52" s="69" t="s">
        <v>1083</v>
      </c>
      <c r="C52" s="69" t="s">
        <v>1162</v>
      </c>
      <c r="D52" s="53"/>
      <c r="E52" s="53"/>
      <c r="F52" s="53"/>
      <c r="G52" s="53"/>
      <c r="H52" s="69"/>
      <c r="I52" s="189"/>
      <c r="J52" s="179"/>
    </row>
    <row r="53" spans="1:10" ht="28.75" customHeight="1" x14ac:dyDescent="0.2">
      <c r="A53" s="69" t="s">
        <v>369</v>
      </c>
      <c r="B53" s="69" t="s">
        <v>1084</v>
      </c>
      <c r="C53" s="69" t="s">
        <v>1163</v>
      </c>
      <c r="D53" s="53"/>
      <c r="E53" s="53"/>
      <c r="F53" s="53"/>
      <c r="G53" s="53"/>
      <c r="H53" s="69"/>
      <c r="I53" s="189"/>
      <c r="J53" s="179"/>
    </row>
    <row r="54" spans="1:10" ht="16" x14ac:dyDescent="0.2">
      <c r="A54" s="69" t="s">
        <v>370</v>
      </c>
      <c r="B54" s="69" t="s">
        <v>1085</v>
      </c>
      <c r="C54" s="69" t="s">
        <v>1164</v>
      </c>
      <c r="D54" s="53"/>
      <c r="E54" s="53"/>
      <c r="F54" s="53"/>
      <c r="G54" s="53"/>
      <c r="H54" s="69"/>
      <c r="I54" s="186" t="s">
        <v>88</v>
      </c>
      <c r="J54" s="179"/>
    </row>
    <row r="55" spans="1:10" ht="16" x14ac:dyDescent="0.2">
      <c r="A55" s="69" t="s">
        <v>371</v>
      </c>
      <c r="B55" s="69" t="s">
        <v>1086</v>
      </c>
      <c r="C55" s="69" t="s">
        <v>1165</v>
      </c>
      <c r="D55" s="53"/>
      <c r="E55" s="53"/>
      <c r="F55" s="53"/>
      <c r="G55" s="53"/>
      <c r="H55" s="69"/>
      <c r="I55" s="189"/>
      <c r="J55" s="179"/>
    </row>
    <row r="56" spans="1:10" ht="28.75" customHeight="1" x14ac:dyDescent="0.2">
      <c r="A56" s="69" t="s">
        <v>372</v>
      </c>
      <c r="B56" s="69" t="s">
        <v>1087</v>
      </c>
      <c r="C56" s="69" t="s">
        <v>1166</v>
      </c>
      <c r="D56" s="53"/>
      <c r="E56" s="53"/>
      <c r="F56" s="53"/>
      <c r="G56" s="53"/>
      <c r="H56" s="69"/>
      <c r="I56" s="189"/>
      <c r="J56" s="179"/>
    </row>
    <row r="57" spans="1:10" ht="28.75" customHeight="1" x14ac:dyDescent="0.2">
      <c r="A57" s="173" t="s">
        <v>373</v>
      </c>
      <c r="B57" s="173" t="s">
        <v>1088</v>
      </c>
      <c r="C57" s="173" t="s">
        <v>1167</v>
      </c>
      <c r="D57" s="53"/>
      <c r="E57" s="53"/>
      <c r="F57" s="53"/>
      <c r="G57" s="53"/>
      <c r="H57" s="69"/>
      <c r="I57" s="189"/>
      <c r="J57" s="179"/>
    </row>
    <row r="58" spans="1:10" ht="28.75" customHeight="1" x14ac:dyDescent="0.2">
      <c r="A58" s="173" t="s">
        <v>374</v>
      </c>
      <c r="B58" s="173" t="s">
        <v>1089</v>
      </c>
      <c r="C58" s="173" t="s">
        <v>1168</v>
      </c>
      <c r="D58" s="53"/>
      <c r="E58" s="53"/>
      <c r="F58" s="53"/>
      <c r="G58" s="53"/>
      <c r="H58" s="69"/>
      <c r="I58" s="189"/>
      <c r="J58" s="179"/>
    </row>
    <row r="59" spans="1:10" ht="16" x14ac:dyDescent="0.2">
      <c r="A59" s="69" t="s">
        <v>375</v>
      </c>
      <c r="B59" s="69" t="s">
        <v>1090</v>
      </c>
      <c r="C59" s="69" t="s">
        <v>1169</v>
      </c>
      <c r="D59" s="53"/>
      <c r="E59" s="53"/>
      <c r="F59" s="53"/>
      <c r="G59" s="53"/>
      <c r="H59" s="69"/>
      <c r="I59" s="112" t="s">
        <v>87</v>
      </c>
      <c r="J59" s="179"/>
    </row>
    <row r="60" spans="1:10" ht="28.75" customHeight="1" x14ac:dyDescent="0.2">
      <c r="A60" s="69" t="s">
        <v>376</v>
      </c>
      <c r="B60" s="69" t="s">
        <v>1091</v>
      </c>
      <c r="C60" s="69" t="s">
        <v>1170</v>
      </c>
      <c r="D60" s="53"/>
      <c r="E60" s="53"/>
      <c r="F60" s="53"/>
      <c r="G60" s="53"/>
      <c r="H60" s="69"/>
      <c r="I60" s="189"/>
      <c r="J60" s="179"/>
    </row>
    <row r="61" spans="1:10" ht="28.75" customHeight="1" x14ac:dyDescent="0.2">
      <c r="A61" s="69" t="s">
        <v>377</v>
      </c>
      <c r="B61" s="69" t="s">
        <v>1092</v>
      </c>
      <c r="C61" s="69" t="s">
        <v>1171</v>
      </c>
      <c r="D61" s="53"/>
      <c r="E61" s="53"/>
      <c r="F61" s="53"/>
      <c r="G61" s="53"/>
      <c r="H61" s="69"/>
      <c r="I61" s="189"/>
      <c r="J61" s="179"/>
    </row>
    <row r="62" spans="1:10" ht="28.75" customHeight="1" x14ac:dyDescent="0.2">
      <c r="A62" s="69" t="s">
        <v>378</v>
      </c>
      <c r="B62" s="69" t="s">
        <v>1093</v>
      </c>
      <c r="C62" s="69" t="s">
        <v>1172</v>
      </c>
      <c r="D62" s="53"/>
      <c r="E62" s="53"/>
      <c r="F62" s="53"/>
      <c r="G62" s="53"/>
      <c r="H62" s="69"/>
      <c r="I62" s="189"/>
      <c r="J62" s="179"/>
    </row>
    <row r="63" spans="1:10" ht="16" x14ac:dyDescent="0.2">
      <c r="A63" s="69" t="s">
        <v>379</v>
      </c>
      <c r="B63" s="69" t="s">
        <v>1094</v>
      </c>
      <c r="C63" s="69" t="s">
        <v>1173</v>
      </c>
      <c r="D63" s="53"/>
      <c r="E63" s="53"/>
      <c r="F63" s="53"/>
      <c r="G63" s="53"/>
      <c r="H63" s="69"/>
      <c r="I63" s="189"/>
      <c r="J63" s="179"/>
    </row>
    <row r="64" spans="1:10" ht="16" x14ac:dyDescent="0.2">
      <c r="A64" s="69" t="s">
        <v>380</v>
      </c>
      <c r="B64" s="69" t="s">
        <v>1095</v>
      </c>
      <c r="C64" s="69" t="s">
        <v>1174</v>
      </c>
      <c r="D64" s="53"/>
      <c r="E64" s="53"/>
      <c r="F64" s="53"/>
      <c r="G64" s="53"/>
      <c r="H64" s="69"/>
      <c r="I64" s="189"/>
      <c r="J64" s="179"/>
    </row>
    <row r="65" spans="1:10" ht="16" x14ac:dyDescent="0.2">
      <c r="A65" s="69" t="s">
        <v>381</v>
      </c>
      <c r="B65" s="69" t="s">
        <v>1096</v>
      </c>
      <c r="C65" s="69" t="s">
        <v>1175</v>
      </c>
      <c r="D65" s="53"/>
      <c r="E65" s="53"/>
      <c r="F65" s="53"/>
      <c r="G65" s="53"/>
      <c r="H65" s="69"/>
      <c r="I65" s="189"/>
      <c r="J65" s="179"/>
    </row>
    <row r="66" spans="1:10" ht="16" x14ac:dyDescent="0.2">
      <c r="A66" s="69" t="s">
        <v>382</v>
      </c>
      <c r="B66" s="69" t="s">
        <v>1097</v>
      </c>
      <c r="C66" s="69" t="s">
        <v>1176</v>
      </c>
      <c r="D66" s="53"/>
      <c r="E66" s="53"/>
      <c r="F66" s="53"/>
      <c r="G66" s="53"/>
      <c r="H66" s="69"/>
      <c r="I66" s="189"/>
      <c r="J66" s="179"/>
    </row>
    <row r="67" spans="1:10" ht="16" x14ac:dyDescent="0.2">
      <c r="A67" s="69" t="s">
        <v>383</v>
      </c>
      <c r="B67" s="69" t="s">
        <v>1098</v>
      </c>
      <c r="C67" s="69" t="s">
        <v>1177</v>
      </c>
      <c r="D67" s="53"/>
      <c r="E67" s="53"/>
      <c r="F67" s="53"/>
      <c r="G67" s="53"/>
      <c r="H67" s="69"/>
      <c r="I67" s="189"/>
      <c r="J67" s="179"/>
    </row>
    <row r="68" spans="1:10" ht="16" x14ac:dyDescent="0.2">
      <c r="A68" s="69" t="s">
        <v>384</v>
      </c>
      <c r="B68" s="69" t="s">
        <v>1099</v>
      </c>
      <c r="C68" s="69" t="s">
        <v>1178</v>
      </c>
      <c r="D68" s="53"/>
      <c r="E68" s="53"/>
      <c r="F68" s="53"/>
      <c r="G68" s="53"/>
      <c r="H68" s="69"/>
      <c r="I68" s="189"/>
      <c r="J68" s="179"/>
    </row>
    <row r="69" spans="1:10" ht="16" x14ac:dyDescent="0.2">
      <c r="A69" s="69" t="s">
        <v>385</v>
      </c>
      <c r="B69" s="69" t="s">
        <v>1100</v>
      </c>
      <c r="C69" s="69" t="s">
        <v>1179</v>
      </c>
      <c r="D69" s="53"/>
      <c r="E69" s="53"/>
      <c r="F69" s="53"/>
      <c r="G69" s="53"/>
      <c r="H69" s="69"/>
      <c r="I69" s="189"/>
      <c r="J69" s="179"/>
    </row>
    <row r="70" spans="1:10" ht="16" x14ac:dyDescent="0.2">
      <c r="A70" s="69" t="s">
        <v>386</v>
      </c>
      <c r="B70" s="69" t="s">
        <v>1101</v>
      </c>
      <c r="C70" s="69" t="s">
        <v>1180</v>
      </c>
      <c r="D70" s="53"/>
      <c r="E70" s="53"/>
      <c r="F70" s="53"/>
      <c r="G70" s="53"/>
      <c r="H70" s="69"/>
      <c r="I70" s="189"/>
      <c r="J70" s="179"/>
    </row>
    <row r="71" spans="1:10" ht="28.75" customHeight="1" x14ac:dyDescent="0.2">
      <c r="A71" s="69" t="s">
        <v>387</v>
      </c>
      <c r="B71" s="69" t="s">
        <v>1102</v>
      </c>
      <c r="C71" s="69" t="s">
        <v>1181</v>
      </c>
      <c r="D71" s="53"/>
      <c r="E71" s="53"/>
      <c r="F71" s="53"/>
      <c r="G71" s="53"/>
      <c r="H71" s="69"/>
      <c r="I71" s="189"/>
      <c r="J71" s="179"/>
    </row>
    <row r="72" spans="1:10" ht="16" x14ac:dyDescent="0.2">
      <c r="A72" s="69" t="s">
        <v>388</v>
      </c>
      <c r="B72" s="69" t="s">
        <v>1103</v>
      </c>
      <c r="C72" s="69" t="s">
        <v>1182</v>
      </c>
      <c r="D72" s="53"/>
      <c r="E72" s="53"/>
      <c r="F72" s="53"/>
      <c r="G72" s="53"/>
      <c r="H72" s="69"/>
      <c r="I72" s="189"/>
      <c r="J72" s="179"/>
    </row>
    <row r="73" spans="1:10" ht="16" x14ac:dyDescent="0.2">
      <c r="A73" s="69" t="s">
        <v>389</v>
      </c>
      <c r="B73" s="69" t="s">
        <v>1104</v>
      </c>
      <c r="C73" s="69" t="s">
        <v>1183</v>
      </c>
      <c r="D73" s="53"/>
      <c r="E73" s="53"/>
      <c r="F73" s="53"/>
      <c r="G73" s="53"/>
      <c r="H73" s="69"/>
      <c r="I73" s="189"/>
      <c r="J73" s="179"/>
    </row>
    <row r="74" spans="1:10" ht="16" x14ac:dyDescent="0.2">
      <c r="A74" s="69" t="s">
        <v>390</v>
      </c>
      <c r="B74" s="69" t="s">
        <v>1105</v>
      </c>
      <c r="C74" s="69" t="s">
        <v>1184</v>
      </c>
      <c r="D74" s="53"/>
      <c r="E74" s="53"/>
      <c r="F74" s="53"/>
      <c r="G74" s="53"/>
      <c r="H74" s="69"/>
      <c r="I74" s="189"/>
      <c r="J74" s="179"/>
    </row>
    <row r="75" spans="1:10" x14ac:dyDescent="0.2">
      <c r="A75" s="132" t="s">
        <v>391</v>
      </c>
      <c r="B75" s="132" t="s">
        <v>1106</v>
      </c>
      <c r="C75" s="132" t="s">
        <v>1185</v>
      </c>
      <c r="D75" s="53"/>
      <c r="E75" s="53"/>
      <c r="F75" s="53"/>
      <c r="G75" s="53"/>
      <c r="H75" s="69"/>
      <c r="I75" s="189"/>
      <c r="J75" s="179"/>
    </row>
    <row r="76" spans="1:10" ht="16" x14ac:dyDescent="0.2">
      <c r="A76" s="181" t="s">
        <v>392</v>
      </c>
      <c r="B76" s="181" t="s">
        <v>1107</v>
      </c>
      <c r="C76" s="181" t="s">
        <v>1186</v>
      </c>
      <c r="D76" s="53"/>
      <c r="E76" s="53"/>
      <c r="F76" s="53"/>
      <c r="G76" s="53"/>
      <c r="H76" s="69"/>
      <c r="I76" s="189"/>
      <c r="J76" s="179"/>
    </row>
    <row r="77" spans="1:10" ht="16" x14ac:dyDescent="0.2">
      <c r="A77" s="181" t="s">
        <v>393</v>
      </c>
      <c r="B77" s="181" t="s">
        <v>1108</v>
      </c>
      <c r="C77" s="181" t="s">
        <v>1187</v>
      </c>
      <c r="D77" s="190"/>
      <c r="E77" s="190"/>
      <c r="F77" s="190"/>
      <c r="G77" s="190"/>
      <c r="H77" s="69"/>
      <c r="I77" s="186" t="s">
        <v>88</v>
      </c>
      <c r="J77" s="179"/>
    </row>
    <row r="78" spans="1:10" ht="16" x14ac:dyDescent="0.2">
      <c r="A78" s="181" t="s">
        <v>394</v>
      </c>
      <c r="B78" s="181" t="s">
        <v>1109</v>
      </c>
      <c r="C78" s="181" t="s">
        <v>1188</v>
      </c>
      <c r="D78" s="190"/>
      <c r="E78" s="190"/>
      <c r="F78" s="190"/>
      <c r="G78" s="190"/>
      <c r="H78" s="69"/>
      <c r="I78" s="189"/>
      <c r="J78" s="179"/>
    </row>
    <row r="79" spans="1:10" ht="16" x14ac:dyDescent="0.2">
      <c r="A79" s="182" t="s">
        <v>395</v>
      </c>
      <c r="B79" s="182" t="s">
        <v>1110</v>
      </c>
      <c r="C79" s="182" t="s">
        <v>1189</v>
      </c>
      <c r="D79" s="190"/>
      <c r="E79" s="190"/>
      <c r="F79" s="190"/>
      <c r="G79" s="190"/>
      <c r="H79" s="69"/>
      <c r="I79" s="189"/>
      <c r="J79" s="179"/>
    </row>
    <row r="80" spans="1:10" ht="28.75" customHeight="1" x14ac:dyDescent="0.2">
      <c r="A80" s="183" t="s">
        <v>396</v>
      </c>
      <c r="B80" s="183" t="s">
        <v>1111</v>
      </c>
      <c r="C80" s="183" t="s">
        <v>1190</v>
      </c>
      <c r="D80" s="191"/>
      <c r="E80" s="191"/>
      <c r="F80" s="191"/>
      <c r="G80" s="191"/>
      <c r="H80" s="191"/>
      <c r="I80" s="36"/>
    </row>
    <row r="82" spans="1:7" ht="16" x14ac:dyDescent="0.2">
      <c r="A82" s="184" t="s">
        <v>1191</v>
      </c>
      <c r="B82" s="114" t="s">
        <v>1192</v>
      </c>
      <c r="C82" s="114" t="s">
        <v>1193</v>
      </c>
    </row>
    <row r="83" spans="1:7" x14ac:dyDescent="0.2">
      <c r="A83" t="s">
        <v>1</v>
      </c>
      <c r="B83" t="s">
        <v>660</v>
      </c>
      <c r="C83" t="s">
        <v>659</v>
      </c>
      <c r="D83" s="36"/>
      <c r="E83" s="36"/>
      <c r="F83" s="36"/>
      <c r="G83" s="36"/>
    </row>
    <row r="84" spans="1:7" x14ac:dyDescent="0.2">
      <c r="A84" s="34" t="s">
        <v>101</v>
      </c>
      <c r="B84" s="51" t="s">
        <v>405</v>
      </c>
      <c r="C84" s="51" t="s">
        <v>661</v>
      </c>
    </row>
  </sheetData>
  <hyperlinks>
    <hyperlink ref="I32" r:id="rId1" xr:uid="{00000000-0004-0000-0C00-000000000000}"/>
    <hyperlink ref="I3" r:id="rId2" xr:uid="{00000000-0004-0000-0C00-000001000000}"/>
    <hyperlink ref="I46:I50" r:id="rId3" display="DHS Program Statcompiler" xr:uid="{00000000-0004-0000-0C00-000002000000}"/>
    <hyperlink ref="I5" r:id="rId4" xr:uid="{00000000-0004-0000-0C00-000003000000}"/>
    <hyperlink ref="I10" r:id="rId5" xr:uid="{00000000-0004-0000-0C00-000004000000}"/>
    <hyperlink ref="I11" r:id="rId6" xr:uid="{00000000-0004-0000-0C00-000005000000}"/>
    <hyperlink ref="I12" r:id="rId7" xr:uid="{00000000-0004-0000-0C00-000006000000}"/>
    <hyperlink ref="I15" r:id="rId8" xr:uid="{00000000-0004-0000-0C00-000007000000}"/>
    <hyperlink ref="I17" r:id="rId9" xr:uid="{00000000-0004-0000-0C00-000008000000}"/>
    <hyperlink ref="I19" r:id="rId10" xr:uid="{00000000-0004-0000-0C00-000009000000}"/>
    <hyperlink ref="I24" r:id="rId11" xr:uid="{00000000-0004-0000-0C00-00000A000000}"/>
    <hyperlink ref="I35" r:id="rId12" xr:uid="{00000000-0004-0000-0C00-00000B000000}"/>
    <hyperlink ref="I36" r:id="rId13" xr:uid="{00000000-0004-0000-0C00-00000C000000}"/>
    <hyperlink ref="I54" r:id="rId14" xr:uid="{00000000-0004-0000-0C00-00000D000000}"/>
    <hyperlink ref="I77" r:id="rId15" xr:uid="{00000000-0004-0000-0C00-00000E000000}"/>
    <hyperlink ref="I31" r:id="rId16" xr:uid="{00000000-0004-0000-0C00-00000F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2"/>
  <sheetViews>
    <sheetView zoomScale="70" zoomScaleNormal="70" workbookViewId="0">
      <selection activeCell="A35" sqref="A35"/>
    </sheetView>
  </sheetViews>
  <sheetFormatPr baseColWidth="10" defaultRowHeight="15" x14ac:dyDescent="0.2"/>
  <cols>
    <col min="1" max="1" width="96.1640625" customWidth="1"/>
    <col min="2" max="2" width="53.83203125" customWidth="1"/>
    <col min="3" max="3" width="58" customWidth="1"/>
  </cols>
  <sheetData>
    <row r="1" spans="1:3" ht="100" customHeight="1" x14ac:dyDescent="0.2">
      <c r="A1" s="66" t="str">
        <f t="array" ref="A1">_xlfn.SWITCH(Instructions!$E$5,
Instructions!$H$2,TB_PE_TranslationTable!E1,
Instructions!$H$3,TB_PE_TranslationTable!J1,
Instructions!$H$1,TB_PE_TranslationTable!A1,
TB_PE_TranslationTable!A1)</f>
        <v>TB program essentials key area</v>
      </c>
      <c r="B1" s="140"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40" t="str">
        <f t="array" ref="C1">_xlfn.SWITCH(Instructions!$E$5,
Instructions!$H$2,TB_PE_TranslationTable!G1,
Instructions!$H$3,TB_PE_TranslationTable!L1,
Instructions!$H$1,TB_PE_TranslationTable!C1,
TB_PE_TranslationTable!C1)</f>
        <v>Implementation Status 
(choose an option from drop-down list)</v>
      </c>
    </row>
    <row r="2" spans="1:3" x14ac:dyDescent="0.2">
      <c r="A2" s="282" t="str">
        <f t="array" ref="A2">_xlfn.SWITCH(Instructions!$E$5,
Instructions!$H$2,TB_PE_TranslationTable!E2,
Instructions!$H$3,TB_PE_TranslationTable!J2,
Instructions!$H$1,TB_PE_TranslationTable!A2,
TB_PE_TranslationTable!A2)</f>
        <v xml:space="preserve">TB screening and diagnosis </v>
      </c>
      <c r="B2" s="283"/>
      <c r="C2" s="283"/>
    </row>
    <row r="3" spans="1:3" ht="45" customHeight="1" x14ac:dyDescent="0.2">
      <c r="A3" s="192"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193" t="s">
        <v>157</v>
      </c>
      <c r="C3" s="193" t="s">
        <v>153</v>
      </c>
    </row>
    <row r="4" spans="1:3" ht="45" customHeight="1" x14ac:dyDescent="0.2">
      <c r="A4" s="192"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193" t="s">
        <v>157</v>
      </c>
      <c r="C4" s="193" t="s">
        <v>153</v>
      </c>
    </row>
    <row r="5" spans="1:3" ht="45" customHeight="1" x14ac:dyDescent="0.2">
      <c r="A5" s="192" t="str">
        <f t="array" ref="A5">_xlfn.SWITCH(Instructions!$E$5,
Instructions!$H$2,TB_PE_TranslationTable!E5,
Instructions!$H$3,TB_PE_TranslationTable!J5,
Instructions!$H$1,TB_PE_TranslationTable!A5,
TB_PE_TranslationTable!A5)</f>
        <v xml:space="preserve">3. All people with bacteriologically confirmed TB are tested for at least rifampicin resistance and for those with RR-TB further tests are conducted to rule out resistance to other drugs. </v>
      </c>
      <c r="B5" s="193" t="s">
        <v>157</v>
      </c>
      <c r="C5" s="193" t="s">
        <v>153</v>
      </c>
    </row>
    <row r="6" spans="1:3" ht="45" customHeight="1" x14ac:dyDescent="0.2">
      <c r="A6" s="192"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193" t="s">
        <v>157</v>
      </c>
      <c r="C6" s="193" t="s">
        <v>153</v>
      </c>
    </row>
    <row r="7" spans="1:3" x14ac:dyDescent="0.2">
      <c r="A7" s="282" t="str">
        <f t="array" ref="A7">_xlfn.SWITCH(Instructions!$E$5,
Instructions!$H$2,TB_PE_TranslationTable!E7,
Instructions!$H$3,TB_PE_TranslationTable!J7,
Instructions!$H$1,TB_PE_TranslationTable!A7,
TB_PE_TranslationTable!A7)</f>
        <v>TB treatment and care</v>
      </c>
      <c r="B7" s="283"/>
      <c r="C7" s="283"/>
    </row>
    <row r="8" spans="1:3" ht="45" customHeight="1" x14ac:dyDescent="0.2">
      <c r="A8" s="192"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193" t="s">
        <v>157</v>
      </c>
      <c r="C8" s="193" t="s">
        <v>152</v>
      </c>
    </row>
    <row r="9" spans="1:3" ht="45" customHeight="1" x14ac:dyDescent="0.2">
      <c r="A9" s="192"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193" t="s">
        <v>157</v>
      </c>
      <c r="C9" s="193" t="s">
        <v>152</v>
      </c>
    </row>
    <row r="10" spans="1:3" x14ac:dyDescent="0.2">
      <c r="A10" s="282" t="str">
        <f t="array" ref="A10">_xlfn.SWITCH(Instructions!$E$5,
Instructions!$H$2,TB_PE_TranslationTable!E10,
Instructions!$H$3,TB_PE_TranslationTable!J10,
Instructions!$H$1,TB_PE_TranslationTable!A10,
TB_PE_TranslationTable!A10)</f>
        <v xml:space="preserve">TB prevention </v>
      </c>
      <c r="B10" s="283"/>
      <c r="C10" s="283"/>
    </row>
    <row r="11" spans="1:3" ht="45" customHeight="1" x14ac:dyDescent="0.2">
      <c r="A11" s="192"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193" t="s">
        <v>157</v>
      </c>
      <c r="C11" s="193" t="s">
        <v>154</v>
      </c>
    </row>
    <row r="12" spans="1:3" x14ac:dyDescent="0.2">
      <c r="A12" s="282" t="str">
        <f t="array" ref="A12">_xlfn.SWITCH(Instructions!$E$5,
Instructions!$H$2,TB_PE_TranslationTable!E12,
Instructions!$H$3,TB_PE_TranslationTable!J12,
Instructions!$H$1,TB_PE_TranslationTable!A12,
TB_PE_TranslationTable!A12)</f>
        <v>TB/HIV collaborative activities</v>
      </c>
      <c r="B12" s="283"/>
      <c r="C12" s="283"/>
    </row>
    <row r="13" spans="1:3" ht="45" customHeight="1" x14ac:dyDescent="0.2">
      <c r="A13" s="192"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193" t="s">
        <v>157</v>
      </c>
      <c r="C13" s="193" t="s">
        <v>153</v>
      </c>
    </row>
    <row r="14" spans="1:3" x14ac:dyDescent="0.2">
      <c r="A14" s="282" t="str">
        <f t="array" ref="A14">_xlfn.SWITCH(Instructions!$E$5,
Instructions!$H$2,TB_PE_TranslationTable!E14,
Instructions!$H$3,TB_PE_TranslationTable!J14,
Instructions!$H$1,TB_PE_TranslationTable!A14,
TB_PE_TranslationTable!A14)</f>
        <v>Cross-cutting areas</v>
      </c>
      <c r="B14" s="283"/>
      <c r="C14" s="283"/>
    </row>
    <row r="15" spans="1:3" ht="45" customHeight="1" x14ac:dyDescent="0.2">
      <c r="A15" s="192"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193" t="s">
        <v>157</v>
      </c>
      <c r="C15" s="193" t="s">
        <v>152</v>
      </c>
    </row>
    <row r="16" spans="1:3" ht="45" customHeight="1" x14ac:dyDescent="0.2">
      <c r="A16" s="192"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193" t="s">
        <v>157</v>
      </c>
      <c r="C16" s="193" t="s">
        <v>154</v>
      </c>
    </row>
    <row r="17" spans="1:3" ht="45" customHeight="1" x14ac:dyDescent="0.2">
      <c r="A17" s="192"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193" t="s">
        <v>155</v>
      </c>
      <c r="C17" s="193"/>
    </row>
    <row r="18" spans="1:3" ht="45" customHeight="1" x14ac:dyDescent="0.2">
      <c r="A18" s="192"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193" t="s">
        <v>157</v>
      </c>
      <c r="C18" s="193" t="s">
        <v>154</v>
      </c>
    </row>
    <row r="19" spans="1:3" ht="70" customHeight="1" x14ac:dyDescent="0.2">
      <c r="A19" s="192"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193" t="s">
        <v>157</v>
      </c>
      <c r="C19" s="193" t="s">
        <v>154</v>
      </c>
    </row>
    <row r="20" spans="1:3" x14ac:dyDescent="0.2">
      <c r="A20" s="132"/>
      <c r="B20" s="132"/>
      <c r="C20" s="132"/>
    </row>
    <row r="21" spans="1:3" x14ac:dyDescent="0.2">
      <c r="A21" s="132"/>
      <c r="B21" s="132"/>
      <c r="C21" s="132"/>
    </row>
    <row r="22" spans="1:3" x14ac:dyDescent="0.2">
      <c r="A22" s="132"/>
      <c r="B22" s="132"/>
      <c r="C22" s="132"/>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3"/>
  <sheetViews>
    <sheetView zoomScale="70" zoomScaleNormal="70" workbookViewId="0"/>
  </sheetViews>
  <sheetFormatPr baseColWidth="10" defaultRowHeight="15" x14ac:dyDescent="0.2"/>
  <cols>
    <col min="1" max="1" width="107.83203125" customWidth="1"/>
    <col min="2" max="5" width="15.83203125" customWidth="1"/>
    <col min="6" max="6" width="46.5" customWidth="1"/>
    <col min="7" max="7" width="60.1640625" customWidth="1"/>
    <col min="8" max="8" width="46.83203125" customWidth="1"/>
  </cols>
  <sheetData>
    <row r="1" spans="1:8" ht="29.25" customHeight="1" x14ac:dyDescent="0.2">
      <c r="A1" s="113" t="str">
        <f t="array" ref="A1">_xlfn.SWITCH(Instructions!$E$5,
Instructions!$H$2,Malaria_TranslationTable!B1,
Instructions!$H$3,Malaria_TranslationTable!C1,
Instructions!$H$1,Malaria_TranslationTable!A1,
Malaria_TranslationTable!A1)</f>
        <v>Indicator</v>
      </c>
      <c r="B1" s="123" t="s">
        <v>1792</v>
      </c>
      <c r="C1" s="123" t="s">
        <v>1793</v>
      </c>
      <c r="D1" s="123" t="s">
        <v>1794</v>
      </c>
      <c r="E1" s="123" t="s">
        <v>1795</v>
      </c>
      <c r="F1" s="114" t="str">
        <f t="array" ref="F1">_xlfn.SWITCH(Instructions!$E$5,
Instructions!$H$2,Malaria_TranslationTable!B82,
Instructions!$H$3,Malaria_TranslationTable!C82,
Instructions!$H$1,Malaria_TranslationTable!A82,
Malaria_TranslationTable!A82)</f>
        <v>GF Remarks</v>
      </c>
      <c r="G1" s="114" t="str">
        <f t="array" ref="G1">_xlfn.SWITCH(Instructions!$E$5,
Instructions!$H$2,Malaria_TranslationTable!B83,
Instructions!$H$3,Malaria_TranslationTable!C83,
Instructions!$H$1,Malaria_TranslationTable!A83,
Malaria_TranslationTable!A83)</f>
        <v>Source</v>
      </c>
      <c r="H1" s="178" t="str">
        <f t="array" ref="H1">_xlfn.SWITCH(Instructions!$E$5,
Instructions!$H$2,Malaria_TranslationTable!B84,
Instructions!$H$3,Malaria_TranslationTable!C84,
Instructions!$H$1,Malaria_TranslationTable!A84,
Malaria_TranslationTable!A84)</f>
        <v>Applicant's remarks (as applicable)</v>
      </c>
    </row>
    <row r="2" spans="1:8" ht="50" customHeight="1" x14ac:dyDescent="0.2">
      <c r="A2" s="35" t="str">
        <f t="array" ref="A2">_xlfn.SWITCH(Instructions!$E$5,
Instructions!$H$2,Malaria_TranslationTable!B2,
Instructions!$H$3,Malaria_TranslationTable!C2,
Instructions!$H$1,Malaria_TranslationTable!A2,
Malaria_TranslationTable!A2)</f>
        <v>Population at risk of malaria</v>
      </c>
      <c r="B2" s="161" t="s">
        <v>1946</v>
      </c>
      <c r="C2" s="161" t="s">
        <v>1947</v>
      </c>
      <c r="D2" s="161" t="s">
        <v>1948</v>
      </c>
      <c r="E2" s="161" t="s">
        <v>1949</v>
      </c>
      <c r="F2" s="202"/>
      <c r="G2" s="112" t="s">
        <v>87</v>
      </c>
      <c r="H2" s="204"/>
    </row>
    <row r="3" spans="1:8" ht="50" customHeight="1" x14ac:dyDescent="0.2">
      <c r="A3" s="35" t="str">
        <f t="array" ref="A3">_xlfn.SWITCH(Instructions!$E$5,
Instructions!$H$2,Malaria_TranslationTable!B3,
Instructions!$H$3,Malaria_TranslationTable!C3,
Instructions!$H$1,Malaria_TranslationTable!A3,
Malaria_TranslationTable!A3)</f>
        <v>Malaria cases, estimate (number)</v>
      </c>
      <c r="B3" s="161" t="s">
        <v>1950</v>
      </c>
      <c r="C3" s="161" t="s">
        <v>1950</v>
      </c>
      <c r="D3" s="161" t="s">
        <v>1950</v>
      </c>
      <c r="E3" s="161" t="s">
        <v>1950</v>
      </c>
      <c r="F3" s="202"/>
      <c r="G3" s="186" t="s">
        <v>88</v>
      </c>
      <c r="H3" s="204"/>
    </row>
    <row r="4" spans="1:8" ht="50" customHeight="1" x14ac:dyDescent="0.2">
      <c r="A4" s="35" t="str">
        <f t="array" ref="A4">_xlfn.SWITCH(Instructions!$E$5,
Instructions!$H$2,Malaria_TranslationTable!B4,
Instructions!$H$3,Malaria_TranslationTable!C4,
Instructions!$H$1,Malaria_TranslationTable!A4,
Malaria_TranslationTable!A4)</f>
        <v>Malaria cases, estimate (rate per 1000 population at risk)</v>
      </c>
      <c r="B4" s="161" t="s">
        <v>1951</v>
      </c>
      <c r="C4" s="161" t="s">
        <v>1951</v>
      </c>
      <c r="D4" s="161" t="s">
        <v>1951</v>
      </c>
      <c r="E4" s="161" t="s">
        <v>1951</v>
      </c>
      <c r="F4" s="202"/>
      <c r="G4" s="112" t="s">
        <v>87</v>
      </c>
      <c r="H4" s="204"/>
    </row>
    <row r="5" spans="1:8" ht="50" customHeight="1" x14ac:dyDescent="0.2">
      <c r="A5" s="35" t="str">
        <f t="array" ref="A5">_xlfn.SWITCH(Instructions!$E$5,
Instructions!$H$2,Malaria_TranslationTable!B5,
Instructions!$H$3,Malaria_TranslationTable!C5,
Instructions!$H$1,Malaria_TranslationTable!A5,
Malaria_TranslationTable!A5)</f>
        <v>Malaria deaths, estimate (number)</v>
      </c>
      <c r="B5" s="161" t="s">
        <v>1950</v>
      </c>
      <c r="C5" s="161" t="s">
        <v>1950</v>
      </c>
      <c r="D5" s="161" t="s">
        <v>1950</v>
      </c>
      <c r="E5" s="161" t="s">
        <v>1950</v>
      </c>
      <c r="F5" s="202"/>
      <c r="G5" s="186" t="s">
        <v>88</v>
      </c>
      <c r="H5" s="204"/>
    </row>
    <row r="6" spans="1:8" ht="50" customHeight="1" x14ac:dyDescent="0.2">
      <c r="A6" s="159" t="str">
        <f t="array" ref="A6">_xlfn.SWITCH(Instructions!$E$5,
Instructions!$H$2,Malaria_TranslationTable!B6,
Instructions!$H$3,Malaria_TranslationTable!C6,
Instructions!$H$1,Malaria_TranslationTable!A6,
Malaria_TranslationTable!A6)</f>
        <v>Malaria deaths, estimate (number), under 5yrs</v>
      </c>
      <c r="B6" s="161"/>
      <c r="C6" s="161"/>
      <c r="D6" s="161"/>
      <c r="E6" s="161"/>
      <c r="F6" s="202"/>
      <c r="G6" s="186"/>
      <c r="H6" s="204"/>
    </row>
    <row r="7" spans="1:8" ht="50" customHeight="1" x14ac:dyDescent="0.2">
      <c r="A7" s="35" t="str">
        <f t="array" ref="A7">_xlfn.SWITCH(Instructions!$E$5,
Instructions!$H$2,Malaria_TranslationTable!B7,
Instructions!$H$3,Malaria_TranslationTable!C7,
Instructions!$H$1,Malaria_TranslationTable!A7,
Malaria_TranslationTable!A7)</f>
        <v>Malaria deaths, estimate (rate per 100,000 population at risk)</v>
      </c>
      <c r="B7" s="161" t="s">
        <v>1951</v>
      </c>
      <c r="C7" s="161" t="s">
        <v>1951</v>
      </c>
      <c r="D7" s="161" t="s">
        <v>1951</v>
      </c>
      <c r="E7" s="161" t="s">
        <v>1951</v>
      </c>
      <c r="F7" s="202"/>
      <c r="G7" s="112" t="s">
        <v>87</v>
      </c>
      <c r="H7" s="204"/>
    </row>
    <row r="8" spans="1:8" ht="50" customHeight="1" x14ac:dyDescent="0.2">
      <c r="A8" s="35" t="str">
        <f t="array" ref="A8">_xlfn.SWITCH(Instructions!$E$5,
Instructions!$H$2,Malaria_TranslationTable!B8,
Instructions!$H$3,Malaria_TranslationTable!C8,
Instructions!$H$1,Malaria_TranslationTable!A8,
Malaria_TranslationTable!A8)</f>
        <v>Malaria plasmodium falciparum cases, estimate (number)</v>
      </c>
      <c r="B8" s="161" t="s">
        <v>1950</v>
      </c>
      <c r="C8" s="161" t="s">
        <v>1950</v>
      </c>
      <c r="D8" s="161"/>
      <c r="E8" s="161"/>
      <c r="F8" s="202"/>
      <c r="G8" s="112" t="s">
        <v>87</v>
      </c>
      <c r="H8" s="204"/>
    </row>
    <row r="9" spans="1:8" ht="50" customHeight="1" x14ac:dyDescent="0.2">
      <c r="A9" s="35" t="str">
        <f t="array" ref="A9">_xlfn.SWITCH(Instructions!$E$5,
Instructions!$H$2,Malaria_TranslationTable!B9,
Instructions!$H$3,Malaria_TranslationTable!C9,
Instructions!$H$1,Malaria_TranslationTable!A9,
Malaria_TranslationTable!A9)</f>
        <v>Malaria plasmodium vivax cases, estimate (number)</v>
      </c>
      <c r="B9" s="161" t="s">
        <v>1950</v>
      </c>
      <c r="C9" s="161" t="s">
        <v>1950</v>
      </c>
      <c r="D9" s="161"/>
      <c r="E9" s="161"/>
      <c r="F9" s="202"/>
      <c r="G9" s="112" t="s">
        <v>87</v>
      </c>
      <c r="H9" s="204"/>
    </row>
    <row r="10" spans="1:8" ht="50" customHeight="1" x14ac:dyDescent="0.2">
      <c r="A10" s="35" t="str">
        <f t="array" ref="A10">_xlfn.SWITCH(Instructions!$E$5,
Instructions!$H$2,Malaria_TranslationTable!B10,
Instructions!$H$3,Malaria_TranslationTable!C10,
Instructions!$H$1,Malaria_TranslationTable!A10,
Malaria_TranslationTable!A10)</f>
        <v>Suspected reported malaria cases (number)</v>
      </c>
      <c r="B10" s="161" t="s">
        <v>1952</v>
      </c>
      <c r="C10" s="161" t="s">
        <v>1953</v>
      </c>
      <c r="D10" s="161" t="s">
        <v>1954</v>
      </c>
      <c r="E10" s="161"/>
      <c r="F10" s="202"/>
      <c r="G10" s="186" t="s">
        <v>88</v>
      </c>
      <c r="H10" s="204"/>
    </row>
    <row r="11" spans="1:8" ht="50" customHeight="1" x14ac:dyDescent="0.2">
      <c r="A11" s="35" t="str">
        <f t="array" ref="A11">_xlfn.SWITCH(Instructions!$E$5,
Instructions!$H$2,Malaria_TranslationTable!B11,
Instructions!$H$3,Malaria_TranslationTable!C11,
Instructions!$H$1,Malaria_TranslationTable!A11,
Malaria_TranslationTable!A11)</f>
        <v>Reported malaria cases with microscopy slides (number)</v>
      </c>
      <c r="B11" s="161" t="s">
        <v>1952</v>
      </c>
      <c r="C11" s="161" t="s">
        <v>1953</v>
      </c>
      <c r="D11" s="161" t="s">
        <v>1954</v>
      </c>
      <c r="E11" s="161"/>
      <c r="F11" s="202"/>
      <c r="G11" s="186" t="s">
        <v>88</v>
      </c>
      <c r="H11" s="204"/>
    </row>
    <row r="12" spans="1:8" ht="50" customHeight="1" x14ac:dyDescent="0.2">
      <c r="A12" s="35" t="str">
        <f t="array" ref="A12">_xlfn.SWITCH(Instructions!$E$5,
Instructions!$H$2,Malaria_TranslationTable!B12,
Instructions!$H$3,Malaria_TranslationTable!C12,
Instructions!$H$1,Malaria_TranslationTable!A12,
Malaria_TranslationTable!A12)</f>
        <v>Reported malaria cases with RDT performed (number)</v>
      </c>
      <c r="B12" s="161"/>
      <c r="C12" s="161"/>
      <c r="D12" s="161"/>
      <c r="E12" s="161"/>
      <c r="F12" s="202"/>
      <c r="G12" s="186" t="s">
        <v>88</v>
      </c>
      <c r="H12" s="204"/>
    </row>
    <row r="13" spans="1:8" ht="50" customHeight="1" x14ac:dyDescent="0.2">
      <c r="A13" s="35" t="str">
        <f t="array" ref="A13">_xlfn.SWITCH(Instructions!$E$5,
Instructions!$H$2,Malaria_TranslationTable!B13,
Instructions!$H$3,Malaria_TranslationTable!C13,
Instructions!$H$1,Malaria_TranslationTable!A13,
Malaria_TranslationTable!A13)</f>
        <v>Malaria plasmodium falciparum cases (percent)</v>
      </c>
      <c r="B13" s="161"/>
      <c r="C13" s="161"/>
      <c r="D13" s="161"/>
      <c r="E13" s="161"/>
      <c r="F13" s="202"/>
      <c r="G13" s="112" t="s">
        <v>87</v>
      </c>
      <c r="H13" s="204"/>
    </row>
    <row r="14" spans="1:8" ht="50" customHeight="1" x14ac:dyDescent="0.2">
      <c r="A14" s="35" t="str">
        <f t="array" ref="A14">_xlfn.SWITCH(Instructions!$E$5,
Instructions!$H$2,Malaria_TranslationTable!B14,
Instructions!$H$3,Malaria_TranslationTable!C14,
Instructions!$H$1,Malaria_TranslationTable!A14,
Malaria_TranslationTable!A14)</f>
        <v>Malaria plasmodium vivax cases (percent)</v>
      </c>
      <c r="B14" s="161"/>
      <c r="C14" s="161"/>
      <c r="D14" s="161"/>
      <c r="E14" s="161"/>
      <c r="F14" s="202"/>
      <c r="G14" s="112" t="s">
        <v>87</v>
      </c>
      <c r="H14" s="204"/>
    </row>
    <row r="15" spans="1:8" ht="50" customHeight="1" x14ac:dyDescent="0.2">
      <c r="A15" s="35"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161" t="s">
        <v>1955</v>
      </c>
      <c r="C15" s="161" t="s">
        <v>1955</v>
      </c>
      <c r="D15" s="161" t="s">
        <v>1955</v>
      </c>
      <c r="E15" s="161"/>
      <c r="F15" s="202"/>
      <c r="G15" s="186" t="s">
        <v>88</v>
      </c>
      <c r="H15" s="204"/>
    </row>
    <row r="16" spans="1:8" ht="50" customHeight="1" x14ac:dyDescent="0.2">
      <c r="A16" s="35"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161"/>
      <c r="C16" s="161"/>
      <c r="D16" s="161"/>
      <c r="E16" s="161"/>
      <c r="F16" s="202"/>
      <c r="G16" s="187"/>
      <c r="H16" s="204"/>
    </row>
    <row r="17" spans="1:8" ht="50" customHeight="1" x14ac:dyDescent="0.2">
      <c r="A17" s="35" t="str">
        <f t="array" ref="A17">_xlfn.SWITCH(Instructions!$E$5,
Instructions!$H$2,Malaria_TranslationTable!B17,
Instructions!$H$3,Malaria_TranslationTable!C17,
Instructions!$H$1,Malaria_TranslationTable!A17,
Malaria_TranslationTable!A17)</f>
        <v>Reported confirmed malaria cases (public sector)*</v>
      </c>
      <c r="B17" s="161"/>
      <c r="C17" s="161"/>
      <c r="D17" s="161"/>
      <c r="E17" s="161"/>
      <c r="F17" s="202"/>
      <c r="G17" s="186" t="s">
        <v>88</v>
      </c>
      <c r="H17" s="204"/>
    </row>
    <row r="18" spans="1:8" ht="50" customHeight="1" x14ac:dyDescent="0.2">
      <c r="A18" s="35" t="str">
        <f t="array" ref="A18">_xlfn.SWITCH(Instructions!$E$5,
Instructions!$H$2,Malaria_TranslationTable!B18,
Instructions!$H$3,Malaria_TranslationTable!C18,
Instructions!$H$1,Malaria_TranslationTable!A18,
Malaria_TranslationTable!A18)</f>
        <v>Reported confirmed malaria cases (private)</v>
      </c>
      <c r="B18" s="161"/>
      <c r="C18" s="161"/>
      <c r="D18" s="161"/>
      <c r="E18" s="161"/>
      <c r="F18" s="202"/>
      <c r="G18" s="187"/>
      <c r="H18" s="204"/>
    </row>
    <row r="19" spans="1:8" ht="50" customHeight="1" x14ac:dyDescent="0.2">
      <c r="A19" s="35" t="str">
        <f t="array" ref="A19">_xlfn.SWITCH(Instructions!$E$5,
Instructions!$H$2,Malaria_TranslationTable!B19,
Instructions!$H$3,Malaria_TranslationTable!C19,
Instructions!$H$1,Malaria_TranslationTable!A19,
Malaria_TranslationTable!A19)</f>
        <v>Reported presumed and confirmed malaria cases (public sector)*</v>
      </c>
      <c r="B19" s="161"/>
      <c r="C19" s="161"/>
      <c r="D19" s="161"/>
      <c r="E19" s="161"/>
      <c r="F19" s="202"/>
      <c r="G19" s="186" t="s">
        <v>88</v>
      </c>
      <c r="H19" s="204"/>
    </row>
    <row r="20" spans="1:8" ht="50" customHeight="1" x14ac:dyDescent="0.2">
      <c r="A20" s="35" t="str">
        <f t="array" ref="A20">_xlfn.SWITCH(Instructions!$E$5,
Instructions!$H$2,Malaria_TranslationTable!B20,
Instructions!$H$3,Malaria_TranslationTable!C20,
Instructions!$H$1,Malaria_TranslationTable!A20,
Malaria_TranslationTable!A20)</f>
        <v>Reported presumed and confirmed malaria cases (private)</v>
      </c>
      <c r="B20" s="161"/>
      <c r="C20" s="161"/>
      <c r="D20" s="161"/>
      <c r="E20" s="161"/>
      <c r="F20" s="202"/>
      <c r="G20" s="187"/>
      <c r="H20" s="204"/>
    </row>
    <row r="21" spans="1:8" ht="50" customHeight="1" x14ac:dyDescent="0.2">
      <c r="A21" s="35" t="str">
        <f t="array" ref="A21">_xlfn.SWITCH(Instructions!$E$5,
Instructions!$H$2,Malaria_TranslationTable!B21,
Instructions!$H$3,Malaria_TranslationTable!C21,
Instructions!$H$1,Malaria_TranslationTable!A21,
Malaria_TranslationTable!A21)</f>
        <v>Malaria test positivity rate (percent)</v>
      </c>
      <c r="B21" s="161" t="s">
        <v>1956</v>
      </c>
      <c r="C21" s="161" t="s">
        <v>1956</v>
      </c>
      <c r="D21" s="161" t="s">
        <v>1956</v>
      </c>
      <c r="E21" s="161"/>
      <c r="F21" s="202"/>
      <c r="G21" s="187"/>
      <c r="H21" s="204"/>
    </row>
    <row r="22" spans="1:8" ht="50" customHeight="1" x14ac:dyDescent="0.2">
      <c r="A22" s="35" t="str">
        <f t="array" ref="A22">_xlfn.SWITCH(Instructions!$E$5,
Instructions!$H$2,Malaria_TranslationTable!B22,
Instructions!$H$3,Malaria_TranslationTable!C22,
Instructions!$H$1,Malaria_TranslationTable!A22,
Malaria_TranslationTable!A22)</f>
        <v>Malaria microscopy test positivity rate (percent)</v>
      </c>
      <c r="B22" s="161"/>
      <c r="C22" s="161"/>
      <c r="D22" s="161"/>
      <c r="E22" s="161"/>
      <c r="F22" s="202"/>
      <c r="G22" s="188"/>
      <c r="H22" s="204"/>
    </row>
    <row r="23" spans="1:8" ht="50" customHeight="1" x14ac:dyDescent="0.2">
      <c r="A23" s="35"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161"/>
      <c r="C23" s="161"/>
      <c r="D23" s="161"/>
      <c r="E23" s="161"/>
      <c r="F23" s="202"/>
      <c r="G23" s="189"/>
      <c r="H23" s="204"/>
    </row>
    <row r="24" spans="1:8" ht="50" customHeight="1" x14ac:dyDescent="0.2">
      <c r="A24" s="35" t="str">
        <f t="array" ref="A24">_xlfn.SWITCH(Instructions!$E$5,
Instructions!$H$2,Malaria_TranslationTable!B24,
Instructions!$H$3,Malaria_TranslationTable!C24,
Instructions!$H$1,Malaria_TranslationTable!A24,
Malaria_TranslationTable!A24)</f>
        <v>Reported malaria deaths</v>
      </c>
      <c r="B24" s="161" t="s">
        <v>1950</v>
      </c>
      <c r="C24" s="161" t="s">
        <v>1950</v>
      </c>
      <c r="D24" s="161" t="s">
        <v>1950</v>
      </c>
      <c r="E24" s="161"/>
      <c r="F24" s="202"/>
      <c r="G24" s="186" t="s">
        <v>88</v>
      </c>
      <c r="H24" s="204"/>
    </row>
    <row r="25" spans="1:8" ht="50" customHeight="1" x14ac:dyDescent="0.2">
      <c r="A25" s="35" t="str">
        <f t="array" ref="A25">_xlfn.SWITCH(Instructions!$E$5,
Instructions!$H$2,Malaria_TranslationTable!B25,
Instructions!$H$3,Malaria_TranslationTable!C25,
Instructions!$H$1,Malaria_TranslationTable!A25,
Malaria_TranslationTable!A25)</f>
        <v>Reported malaria deaths per 100,000 persons per year</v>
      </c>
      <c r="B25" s="161" t="s">
        <v>1951</v>
      </c>
      <c r="C25" s="161" t="s">
        <v>1951</v>
      </c>
      <c r="D25" s="161" t="s">
        <v>1951</v>
      </c>
      <c r="E25" s="161"/>
      <c r="F25" s="202"/>
      <c r="G25" s="189"/>
      <c r="H25" s="204"/>
    </row>
    <row r="26" spans="1:8" ht="50" customHeight="1" x14ac:dyDescent="0.2">
      <c r="A26" s="35"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161"/>
      <c r="C26" s="161"/>
      <c r="D26" s="161"/>
      <c r="E26" s="161"/>
      <c r="F26" s="202"/>
      <c r="G26" s="189"/>
      <c r="H26" s="204"/>
    </row>
    <row r="27" spans="1:8" ht="50" customHeight="1" x14ac:dyDescent="0.2">
      <c r="A27" s="35" t="str">
        <f t="array" ref="A27">_xlfn.SWITCH(Instructions!$E$5,
Instructions!$H$2,Malaria_TranslationTable!B27,
Instructions!$H$3,Malaria_TranslationTable!C27,
Instructions!$H$1,Malaria_TranslationTable!A27,
Malaria_TranslationTable!A27)</f>
        <v>Number of severe malaria cases (public sector)</v>
      </c>
      <c r="B27" s="161"/>
      <c r="C27" s="161"/>
      <c r="D27" s="161"/>
      <c r="E27" s="161"/>
      <c r="F27" s="202"/>
      <c r="G27" s="112" t="s">
        <v>87</v>
      </c>
      <c r="H27" s="204"/>
    </row>
    <row r="28" spans="1:8" ht="50" customHeight="1" x14ac:dyDescent="0.2">
      <c r="A28" s="194"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161"/>
      <c r="C28" s="161"/>
      <c r="D28" s="161"/>
      <c r="E28" s="161"/>
      <c r="F28" s="202"/>
      <c r="G28" s="112"/>
      <c r="H28" s="204"/>
    </row>
    <row r="29" spans="1:8" ht="50" customHeight="1" x14ac:dyDescent="0.2">
      <c r="A29" s="194"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161"/>
      <c r="C29" s="161"/>
      <c r="D29" s="161"/>
      <c r="E29" s="161"/>
      <c r="F29" s="202"/>
      <c r="G29" s="112"/>
      <c r="H29" s="204"/>
    </row>
    <row r="30" spans="1:8" ht="50" customHeight="1" x14ac:dyDescent="0.2">
      <c r="A30" s="195"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161"/>
      <c r="C30" s="161"/>
      <c r="D30" s="161"/>
      <c r="E30" s="161"/>
      <c r="F30" s="202"/>
      <c r="G30" s="112"/>
      <c r="H30" s="204"/>
    </row>
    <row r="31" spans="1:8" ht="50" customHeight="1" x14ac:dyDescent="0.2">
      <c r="A31" s="196"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161"/>
      <c r="C31" s="161"/>
      <c r="D31" s="161"/>
      <c r="E31" s="161"/>
      <c r="F31" s="202"/>
      <c r="G31" s="185" t="s">
        <v>83</v>
      </c>
      <c r="H31" s="204"/>
    </row>
    <row r="32" spans="1:8" ht="50" customHeight="1" x14ac:dyDescent="0.2">
      <c r="A32" s="196" t="str">
        <f t="array" ref="A32">_xlfn.SWITCH(Instructions!$E$5,
Instructions!$H$2,Malaria_TranslationTable!B32,
Instructions!$H$3,Malaria_TranslationTable!C32,
Instructions!$H$1,Malaria_TranslationTable!A32,
Malaria_TranslationTable!A32)</f>
        <v>Antenatal care coverage - at least four visits (%) - ANC 3</v>
      </c>
      <c r="B32" s="161"/>
      <c r="C32" s="161"/>
      <c r="D32" s="161"/>
      <c r="E32" s="161"/>
      <c r="F32" s="202"/>
      <c r="G32" s="187" t="s">
        <v>83</v>
      </c>
      <c r="H32" s="204"/>
    </row>
    <row r="33" spans="1:8" ht="50" customHeight="1" x14ac:dyDescent="0.2">
      <c r="A33" s="75"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161"/>
      <c r="C33" s="161"/>
      <c r="D33" s="161"/>
      <c r="E33" s="161"/>
      <c r="F33" s="202"/>
      <c r="G33" s="189"/>
      <c r="H33" s="204"/>
    </row>
    <row r="34" spans="1:8" ht="50" customHeight="1" x14ac:dyDescent="0.2">
      <c r="A34" s="75"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161"/>
      <c r="C34" s="161"/>
      <c r="D34" s="161"/>
      <c r="E34" s="161"/>
      <c r="F34" s="202"/>
      <c r="G34" s="112" t="s">
        <v>87</v>
      </c>
      <c r="H34" s="204"/>
    </row>
    <row r="35" spans="1:8" ht="50" customHeight="1" x14ac:dyDescent="0.2">
      <c r="A35" s="35" t="str">
        <f t="array" ref="A35">_xlfn.SWITCH(Instructions!$E$5,
Instructions!$H$2,Malaria_TranslationTable!B35,
Instructions!$H$3,Malaria_TranslationTable!C35,
Instructions!$H$1,Malaria_TranslationTable!A35,
Malaria_TranslationTable!A35)</f>
        <v>Reported confirmed malaria cases (community)</v>
      </c>
      <c r="B35" s="161"/>
      <c r="C35" s="161"/>
      <c r="D35" s="161"/>
      <c r="E35" s="161"/>
      <c r="F35" s="202"/>
      <c r="G35" s="186" t="s">
        <v>88</v>
      </c>
      <c r="H35" s="204"/>
    </row>
    <row r="36" spans="1:8" ht="50" customHeight="1" x14ac:dyDescent="0.2">
      <c r="A36" s="35" t="str">
        <f t="array" ref="A36">_xlfn.SWITCH(Instructions!$E$5,
Instructions!$H$2,Malaria_TranslationTable!B36,
Instructions!$H$3,Malaria_TranslationTable!C36,
Instructions!$H$1,Malaria_TranslationTable!A36,
Malaria_TranslationTable!A36)</f>
        <v>Reported presumed and confirmed malaria cases (community)</v>
      </c>
      <c r="B36" s="161"/>
      <c r="C36" s="161"/>
      <c r="D36" s="161"/>
      <c r="E36" s="161"/>
      <c r="F36" s="202"/>
      <c r="G36" s="186" t="s">
        <v>88</v>
      </c>
      <c r="H36" s="204"/>
    </row>
    <row r="37" spans="1:8" ht="50" customHeight="1" x14ac:dyDescent="0.2">
      <c r="A37" s="35"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161"/>
      <c r="C37" s="161"/>
      <c r="D37" s="161"/>
      <c r="E37" s="161"/>
      <c r="F37" s="202"/>
      <c r="H37" s="204"/>
    </row>
    <row r="38" spans="1:8" ht="50" customHeight="1" x14ac:dyDescent="0.2">
      <c r="A38" s="75" t="str">
        <f t="array" ref="A38">_xlfn.SWITCH(Instructions!$E$5,
Instructions!$H$2,Malaria_TranslationTable!B38,
Instructions!$H$3,Malaria_TranslationTable!C38,
Instructions!$H$1,Malaria_TranslationTable!A38,
Malaria_TranslationTable!A38)</f>
        <v>Proportion of households with at least 1 ITN</v>
      </c>
      <c r="B38" s="161"/>
      <c r="C38" s="161"/>
      <c r="D38" s="161"/>
      <c r="E38" s="161"/>
      <c r="F38" s="202"/>
      <c r="G38" s="112" t="s">
        <v>87</v>
      </c>
      <c r="H38" s="204"/>
    </row>
    <row r="39" spans="1:8" ht="50" customHeight="1" x14ac:dyDescent="0.2">
      <c r="A39" s="75" t="str">
        <f t="array" ref="A39">_xlfn.SWITCH(Instructions!$E$5,
Instructions!$H$2,Malaria_TranslationTable!B39,
Instructions!$H$3,Malaria_TranslationTable!C39,
Instructions!$H$1,Malaria_TranslationTable!A39,
Malaria_TranslationTable!A39)</f>
        <v>Proportion of the household population with access to an ITN</v>
      </c>
      <c r="B39" s="161"/>
      <c r="C39" s="161"/>
      <c r="D39" s="161"/>
      <c r="E39" s="161"/>
      <c r="F39" s="202"/>
      <c r="G39" s="112" t="s">
        <v>87</v>
      </c>
      <c r="H39" s="204"/>
    </row>
    <row r="40" spans="1:8" ht="50" customHeight="1" x14ac:dyDescent="0.2">
      <c r="A40" s="75"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161"/>
      <c r="C40" s="161"/>
      <c r="D40" s="161"/>
      <c r="E40" s="161"/>
      <c r="F40" s="202"/>
      <c r="G40" s="112" t="s">
        <v>87</v>
      </c>
      <c r="H40" s="204"/>
    </row>
    <row r="41" spans="1:8" ht="50" customHeight="1" x14ac:dyDescent="0.2">
      <c r="A41" s="75"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161"/>
      <c r="C41" s="161"/>
      <c r="D41" s="161"/>
      <c r="E41" s="161"/>
      <c r="F41" s="202"/>
      <c r="G41" s="112" t="s">
        <v>87</v>
      </c>
      <c r="H41" s="204"/>
    </row>
    <row r="42" spans="1:8" ht="50" customHeight="1" x14ac:dyDescent="0.2">
      <c r="A42" s="75"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161"/>
      <c r="C42" s="161"/>
      <c r="D42" s="161"/>
      <c r="E42" s="161"/>
      <c r="F42" s="202"/>
      <c r="G42" s="112" t="s">
        <v>87</v>
      </c>
      <c r="H42" s="204"/>
    </row>
    <row r="43" spans="1:8" ht="50" customHeight="1" x14ac:dyDescent="0.2">
      <c r="A43" s="197"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161"/>
      <c r="C43" s="161"/>
      <c r="D43" s="161"/>
      <c r="E43" s="161"/>
      <c r="F43" s="202"/>
      <c r="G43" s="112" t="s">
        <v>87</v>
      </c>
      <c r="H43" s="204"/>
    </row>
    <row r="44" spans="1:8" ht="50" customHeight="1" x14ac:dyDescent="0.2">
      <c r="A44" s="75"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161"/>
      <c r="C44" s="161"/>
      <c r="D44" s="161"/>
      <c r="E44" s="161"/>
      <c r="F44" s="202"/>
      <c r="G44" s="112" t="s">
        <v>87</v>
      </c>
      <c r="H44" s="204"/>
    </row>
    <row r="45" spans="1:8" ht="50" customHeight="1" x14ac:dyDescent="0.2">
      <c r="A45" s="75"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161"/>
      <c r="C45" s="161"/>
      <c r="D45" s="161"/>
      <c r="E45" s="161"/>
      <c r="F45" s="202"/>
      <c r="G45" s="112" t="s">
        <v>87</v>
      </c>
      <c r="H45" s="204"/>
    </row>
    <row r="46" spans="1:8" ht="50" customHeight="1" x14ac:dyDescent="0.2">
      <c r="A46" s="75"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161"/>
      <c r="C46" s="161"/>
      <c r="D46" s="161"/>
      <c r="E46" s="161"/>
      <c r="F46" s="202"/>
      <c r="G46" s="187" t="s">
        <v>83</v>
      </c>
      <c r="H46" s="204"/>
    </row>
    <row r="47" spans="1:8" ht="50" customHeight="1" x14ac:dyDescent="0.2">
      <c r="A47" s="75"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161"/>
      <c r="C47" s="161"/>
      <c r="D47" s="161"/>
      <c r="E47" s="161"/>
      <c r="F47" s="202"/>
      <c r="G47" s="187" t="s">
        <v>83</v>
      </c>
      <c r="H47" s="204"/>
    </row>
    <row r="48" spans="1:8" ht="50" customHeight="1" x14ac:dyDescent="0.2">
      <c r="A48" s="75"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161"/>
      <c r="C48" s="161"/>
      <c r="D48" s="161"/>
      <c r="E48" s="161"/>
      <c r="F48" s="202"/>
      <c r="G48" s="187" t="s">
        <v>83</v>
      </c>
      <c r="H48" s="204"/>
    </row>
    <row r="49" spans="1:8" ht="50" customHeight="1" x14ac:dyDescent="0.2">
      <c r="A49" s="75"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161"/>
      <c r="C49" s="161"/>
      <c r="D49" s="161"/>
      <c r="E49" s="161"/>
      <c r="F49" s="202"/>
      <c r="G49" s="187" t="s">
        <v>83</v>
      </c>
      <c r="H49" s="204"/>
    </row>
    <row r="50" spans="1:8" ht="50" customHeight="1" x14ac:dyDescent="0.2">
      <c r="A50" s="75"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161"/>
      <c r="C50" s="161"/>
      <c r="D50" s="161"/>
      <c r="E50" s="161"/>
      <c r="F50" s="202"/>
      <c r="G50" s="187" t="s">
        <v>83</v>
      </c>
      <c r="H50" s="204"/>
    </row>
    <row r="51" spans="1:8" ht="50" customHeight="1" x14ac:dyDescent="0.2">
      <c r="A51" s="75"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161"/>
      <c r="C51" s="161"/>
      <c r="D51" s="161"/>
      <c r="E51" s="161"/>
      <c r="F51" s="202"/>
      <c r="G51" s="187" t="s">
        <v>83</v>
      </c>
      <c r="H51" s="204"/>
    </row>
    <row r="52" spans="1:8" ht="50" customHeight="1" x14ac:dyDescent="0.2">
      <c r="A52" s="75" t="str">
        <f t="array" ref="A52">_xlfn.SWITCH(Instructions!$E$5,
Instructions!$H$2,Malaria_TranslationTable!B52,
Instructions!$H$3,Malaria_TranslationTable!C52,
Instructions!$H$1,Malaria_TranslationTable!A52,
Malaria_TranslationTable!A52)</f>
        <v>IRS: Number of districts targeted for IRS</v>
      </c>
      <c r="B52" s="161"/>
      <c r="C52" s="161"/>
      <c r="D52" s="161"/>
      <c r="E52" s="161"/>
      <c r="F52" s="202"/>
      <c r="G52" s="189"/>
      <c r="H52" s="204"/>
    </row>
    <row r="53" spans="1:8" ht="50" customHeight="1" x14ac:dyDescent="0.2">
      <c r="A53" s="75" t="str">
        <f t="array" ref="A53">_xlfn.SWITCH(Instructions!$E$5,
Instructions!$H$2,Malaria_TranslationTable!B53,
Instructions!$H$3,Malaria_TranslationTable!C53,
Instructions!$H$1,Malaria_TranslationTable!A53,
Malaria_TranslationTable!A53)</f>
        <v>IRS: Proportion of households targeted for IRS that were sprayed</v>
      </c>
      <c r="B53" s="161"/>
      <c r="C53" s="161"/>
      <c r="D53" s="161"/>
      <c r="E53" s="161"/>
      <c r="F53" s="202"/>
      <c r="G53" s="189"/>
      <c r="H53" s="204"/>
    </row>
    <row r="54" spans="1:8" ht="50" customHeight="1" x14ac:dyDescent="0.2">
      <c r="A54" s="75" t="str">
        <f t="array" ref="A54">_xlfn.SWITCH(Instructions!$E$5,
Instructions!$H$2,Malaria_TranslationTable!B54,
Instructions!$H$3,Malaria_TranslationTable!C54,
Instructions!$H$1,Malaria_TranslationTable!A54,
Malaria_TranslationTable!A54)</f>
        <v>IRS: Population protected by IRS</v>
      </c>
      <c r="B54" s="161"/>
      <c r="C54" s="161"/>
      <c r="D54" s="161"/>
      <c r="E54" s="161"/>
      <c r="F54" s="202"/>
      <c r="G54" s="186" t="s">
        <v>88</v>
      </c>
      <c r="H54" s="204"/>
    </row>
    <row r="55" spans="1:8" ht="50" customHeight="1" x14ac:dyDescent="0.2">
      <c r="A55" s="75" t="str">
        <f t="array" ref="A55">_xlfn.SWITCH(Instructions!$E$5,
Instructions!$H$2,Malaria_TranslationTable!B55,
Instructions!$H$3,Malaria_TranslationTable!C55,
Instructions!$H$1,Malaria_TranslationTable!A55,
Malaria_TranslationTable!A55)</f>
        <v>ITN: Month and year of last campaign - respond in comment section</v>
      </c>
      <c r="B55" s="161"/>
      <c r="C55" s="161"/>
      <c r="D55" s="161"/>
      <c r="E55" s="161"/>
      <c r="F55" s="202"/>
      <c r="G55" s="189"/>
      <c r="H55" s="204"/>
    </row>
    <row r="56" spans="1:8" ht="50" customHeight="1" x14ac:dyDescent="0.2">
      <c r="A56" s="75"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161"/>
      <c r="C56" s="161"/>
      <c r="D56" s="161"/>
      <c r="E56" s="161"/>
      <c r="F56" s="202"/>
      <c r="G56" s="189"/>
      <c r="H56" s="204"/>
    </row>
    <row r="57" spans="1:8" ht="50" customHeight="1" x14ac:dyDescent="0.2">
      <c r="A57" s="160"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161"/>
      <c r="C57" s="161"/>
      <c r="D57" s="161"/>
      <c r="E57" s="161"/>
      <c r="F57" s="202"/>
      <c r="G57" s="189"/>
      <c r="H57" s="204"/>
    </row>
    <row r="58" spans="1:8" ht="50" customHeight="1" x14ac:dyDescent="0.2">
      <c r="A58" s="160"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161"/>
      <c r="C58" s="161"/>
      <c r="D58" s="161"/>
      <c r="E58" s="161"/>
      <c r="F58" s="202"/>
      <c r="G58" s="189"/>
      <c r="H58" s="204"/>
    </row>
    <row r="59" spans="1:8" ht="50" customHeight="1" x14ac:dyDescent="0.2">
      <c r="A59" s="75" t="str">
        <f t="array" ref="A59">_xlfn.SWITCH(Instructions!$E$5,
Instructions!$H$2,Malaria_TranslationTable!B59,
Instructions!$H$3,Malaria_TranslationTable!C59,
Instructions!$H$1,Malaria_TranslationTable!A59,
Malaria_TranslationTable!A59)</f>
        <v>Number of children aged 3-59 months targeted for SMC</v>
      </c>
      <c r="B59" s="161"/>
      <c r="C59" s="161"/>
      <c r="D59" s="161"/>
      <c r="E59" s="161"/>
      <c r="F59" s="202"/>
      <c r="G59" s="112" t="s">
        <v>87</v>
      </c>
      <c r="H59" s="204"/>
    </row>
    <row r="60" spans="1:8" ht="50" customHeight="1" x14ac:dyDescent="0.2">
      <c r="A60" s="75"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161"/>
      <c r="C60" s="161"/>
      <c r="D60" s="161"/>
      <c r="E60" s="161"/>
      <c r="F60" s="202"/>
      <c r="G60" s="189"/>
      <c r="H60" s="204"/>
    </row>
    <row r="61" spans="1:8" ht="50" customHeight="1" x14ac:dyDescent="0.2">
      <c r="A61" s="75"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161"/>
      <c r="C61" s="161"/>
      <c r="D61" s="161"/>
      <c r="E61" s="161"/>
      <c r="F61" s="202"/>
      <c r="G61" s="189"/>
      <c r="H61" s="204"/>
    </row>
    <row r="62" spans="1:8" ht="50" customHeight="1" x14ac:dyDescent="0.2">
      <c r="A62" s="75"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161"/>
      <c r="C62" s="161"/>
      <c r="D62" s="161"/>
      <c r="E62" s="161"/>
      <c r="F62" s="202"/>
      <c r="G62" s="189"/>
      <c r="H62" s="204"/>
    </row>
    <row r="63" spans="1:8" ht="50" customHeight="1" x14ac:dyDescent="0.2">
      <c r="A63" s="75" t="str">
        <f t="array" ref="A63">_xlfn.SWITCH(Instructions!$E$5,
Instructions!$H$2,Malaria_TranslationTable!B63,
Instructions!$H$3,Malaria_TranslationTable!C63,
Instructions!$H$1,Malaria_TranslationTable!A63,
Malaria_TranslationTable!A63)</f>
        <v>Most recent year of insecticide resistance testing</v>
      </c>
      <c r="B63" s="161"/>
      <c r="C63" s="161"/>
      <c r="D63" s="161"/>
      <c r="E63" s="161"/>
      <c r="F63" s="202"/>
      <c r="G63" s="189"/>
      <c r="H63" s="204"/>
    </row>
    <row r="64" spans="1:8" ht="50" customHeight="1" x14ac:dyDescent="0.2">
      <c r="A64" s="75" t="str">
        <f t="array" ref="A64">_xlfn.SWITCH(Instructions!$E$5,
Instructions!$H$2,Malaria_TranslationTable!B64,
Instructions!$H$3,Malaria_TranslationTable!C64,
Instructions!$H$1,Malaria_TranslationTable!A64,
Malaria_TranslationTable!A64)</f>
        <v>Specific insecticides tested</v>
      </c>
      <c r="B64" s="161"/>
      <c r="C64" s="161"/>
      <c r="D64" s="161"/>
      <c r="E64" s="161"/>
      <c r="F64" s="202"/>
      <c r="G64" s="189"/>
      <c r="H64" s="204"/>
    </row>
    <row r="65" spans="1:8" ht="50" customHeight="1" x14ac:dyDescent="0.2">
      <c r="A65" s="75" t="str">
        <f t="array" ref="A65">_xlfn.SWITCH(Instructions!$E$5,
Instructions!$H$2,Malaria_TranslationTable!B65,
Instructions!$H$3,Malaria_TranslationTable!C65,
Instructions!$H$1,Malaria_TranslationTable!A65,
Malaria_TranslationTable!A65)</f>
        <v>Number of districts with testing done / total districts</v>
      </c>
      <c r="B65" s="161"/>
      <c r="C65" s="161"/>
      <c r="D65" s="161"/>
      <c r="E65" s="161"/>
      <c r="F65" s="202"/>
      <c r="G65" s="189"/>
      <c r="H65" s="204"/>
    </row>
    <row r="66" spans="1:8" ht="50" customHeight="1" x14ac:dyDescent="0.2">
      <c r="A66" s="75" t="str">
        <f t="array" ref="A66">_xlfn.SWITCH(Instructions!$E$5,
Instructions!$H$2,Malaria_TranslationTable!B66,
Instructions!$H$3,Malaria_TranslationTable!C66,
Instructions!$H$1,Malaria_TranslationTable!A66,
Malaria_TranslationTable!A66)</f>
        <v>Number of districts where pyrethroid resistance mechanism tested</v>
      </c>
      <c r="B66" s="161"/>
      <c r="C66" s="161"/>
      <c r="D66" s="161"/>
      <c r="E66" s="161"/>
      <c r="F66" s="202"/>
      <c r="G66" s="189"/>
      <c r="H66" s="204"/>
    </row>
    <row r="67" spans="1:8" ht="50" customHeight="1" x14ac:dyDescent="0.2">
      <c r="A67" s="75" t="str">
        <f t="array" ref="A67">_xlfn.SWITCH(Instructions!$E$5,
Instructions!$H$2,Malaria_TranslationTable!B67,
Instructions!$H$3,Malaria_TranslationTable!C67,
Instructions!$H$1,Malaria_TranslationTable!A67,
Malaria_TranslationTable!A67)</f>
        <v>Number of districts where pyrethroid resistance intensity tested</v>
      </c>
      <c r="B67" s="161"/>
      <c r="C67" s="161"/>
      <c r="D67" s="161"/>
      <c r="E67" s="161"/>
      <c r="F67" s="202"/>
      <c r="G67" s="189"/>
      <c r="H67" s="204"/>
    </row>
    <row r="68" spans="1:8" ht="50" customHeight="1" x14ac:dyDescent="0.2">
      <c r="A68" s="75"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161"/>
      <c r="C68" s="161"/>
      <c r="D68" s="161"/>
      <c r="E68" s="161"/>
      <c r="F68" s="202"/>
      <c r="G68" s="189"/>
      <c r="H68" s="204"/>
    </row>
    <row r="69" spans="1:8" ht="50" customHeight="1" x14ac:dyDescent="0.2">
      <c r="A69" s="75"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161"/>
      <c r="C69" s="161"/>
      <c r="D69" s="161"/>
      <c r="E69" s="161"/>
      <c r="F69" s="202"/>
      <c r="G69" s="189"/>
      <c r="H69" s="204"/>
    </row>
    <row r="70" spans="1:8" ht="50" customHeight="1" x14ac:dyDescent="0.2">
      <c r="A70" s="75"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161"/>
      <c r="C70" s="161"/>
      <c r="D70" s="161"/>
      <c r="E70" s="161"/>
      <c r="F70" s="202"/>
      <c r="G70" s="189"/>
      <c r="H70" s="204"/>
    </row>
    <row r="71" spans="1:8" ht="50" customHeight="1" x14ac:dyDescent="0.2">
      <c r="A71" s="75"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161"/>
      <c r="C71" s="161"/>
      <c r="D71" s="161"/>
      <c r="E71" s="161"/>
      <c r="F71" s="202"/>
      <c r="G71" s="189"/>
      <c r="H71" s="204"/>
    </row>
    <row r="72" spans="1:8" ht="50" customHeight="1" x14ac:dyDescent="0.2">
      <c r="A72" s="75" t="str">
        <f t="array" ref="A72">_xlfn.SWITCH(Instructions!$E$5,
Instructions!$H$2,Malaria_TranslationTable!B72,
Instructions!$H$3,Malaria_TranslationTable!C72,
Instructions!$H$1,Malaria_TranslationTable!A72,
Malaria_TranslationTable!A72)</f>
        <v>Malaria positivity rate</v>
      </c>
      <c r="B72" s="161"/>
      <c r="C72" s="161"/>
      <c r="D72" s="161"/>
      <c r="E72" s="161"/>
      <c r="F72" s="202"/>
      <c r="G72" s="189"/>
      <c r="H72" s="204"/>
    </row>
    <row r="73" spans="1:8" ht="50" customHeight="1" x14ac:dyDescent="0.2">
      <c r="A73" s="75" t="str">
        <f t="array" ref="A73">_xlfn.SWITCH(Instructions!$E$5,
Instructions!$H$2,Malaria_TranslationTable!B73,
Instructions!$H$3,Malaria_TranslationTable!C73,
Instructions!$H$1,Malaria_TranslationTable!A73,
Malaria_TranslationTable!A73)</f>
        <v>RDT</v>
      </c>
      <c r="B73" s="161"/>
      <c r="C73" s="161"/>
      <c r="D73" s="161"/>
      <c r="E73" s="161"/>
      <c r="F73" s="202"/>
      <c r="G73" s="189"/>
      <c r="H73" s="204"/>
    </row>
    <row r="74" spans="1:8" ht="50" customHeight="1" x14ac:dyDescent="0.2">
      <c r="A74" s="75" t="str">
        <f t="array" ref="A74">_xlfn.SWITCH(Instructions!$E$5,
Instructions!$H$2,Malaria_TranslationTable!B74,
Instructions!$H$3,Malaria_TranslationTable!C74,
Instructions!$H$1,Malaria_TranslationTable!A74,
Malaria_TranslationTable!A74)</f>
        <v>Microscopy</v>
      </c>
      <c r="B74" s="161" t="s">
        <v>1950</v>
      </c>
      <c r="C74" s="161" t="s">
        <v>1950</v>
      </c>
      <c r="D74" s="161" t="s">
        <v>1950</v>
      </c>
      <c r="E74" s="161"/>
      <c r="F74" s="202"/>
      <c r="G74" s="189"/>
      <c r="H74" s="204"/>
    </row>
    <row r="75" spans="1:8" ht="50" customHeight="1" x14ac:dyDescent="0.2">
      <c r="A75" s="198"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161"/>
      <c r="C75" s="161"/>
      <c r="D75" s="161"/>
      <c r="E75" s="161"/>
      <c r="F75" s="202"/>
      <c r="G75" s="189"/>
      <c r="H75" s="204"/>
    </row>
    <row r="76" spans="1:8" ht="16" x14ac:dyDescent="0.2">
      <c r="A76" s="199" t="str">
        <f t="array" ref="A76">_xlfn.SWITCH(Instructions!$E$5,
Instructions!$H$2,Malaria_TranslationTable!B76,
Instructions!$H$3,Malaria_TranslationTable!C76,
Instructions!$H$1,Malaria_TranslationTable!A76,
Malaria_TranslationTable!A76)</f>
        <v>FOR ELIMINATION COUNTRIES ONLY</v>
      </c>
      <c r="B76" s="161"/>
      <c r="C76" s="161"/>
      <c r="D76" s="161"/>
      <c r="E76" s="161"/>
      <c r="F76" s="202"/>
      <c r="G76" s="189"/>
      <c r="H76" s="204"/>
    </row>
    <row r="77" spans="1:8" ht="50" customHeight="1" x14ac:dyDescent="0.2">
      <c r="A77" s="199" t="str">
        <f t="array" ref="A77">_xlfn.SWITCH(Instructions!$E$5,
Instructions!$H$2,Malaria_TranslationTable!B77,
Instructions!$H$3,Malaria_TranslationTable!C77,
Instructions!$H$1,Malaria_TranslationTable!A77,
Malaria_TranslationTable!A77)</f>
        <v>Annual blood examination rate</v>
      </c>
      <c r="B77" s="203"/>
      <c r="C77" s="203"/>
      <c r="D77" s="203"/>
      <c r="E77" s="203"/>
      <c r="F77" s="202"/>
      <c r="G77" s="186" t="s">
        <v>88</v>
      </c>
      <c r="H77" s="204"/>
    </row>
    <row r="78" spans="1:8" ht="50" customHeight="1" x14ac:dyDescent="0.2">
      <c r="A78" s="199" t="str">
        <f t="array" ref="A78">_xlfn.SWITCH(Instructions!$E$5,
Instructions!$H$2,Malaria_TranslationTable!B78,
Instructions!$H$3,Malaria_TranslationTable!C78,
Instructions!$H$1,Malaria_TranslationTable!A78,
Malaria_TranslationTable!A78)</f>
        <v>Proportion of cases investigated and classified</v>
      </c>
      <c r="B78" s="203"/>
      <c r="C78" s="203"/>
      <c r="D78" s="203"/>
      <c r="E78" s="203"/>
      <c r="F78" s="202"/>
      <c r="G78" s="189"/>
      <c r="H78" s="204"/>
    </row>
    <row r="79" spans="1:8" ht="50" customHeight="1" x14ac:dyDescent="0.2">
      <c r="A79" s="200" t="str">
        <f t="array" ref="A79">_xlfn.SWITCH(Instructions!$E$5,
Instructions!$H$2,Malaria_TranslationTable!B79,
Instructions!$H$3,Malaria_TranslationTable!C79,
Instructions!$H$1,Malaria_TranslationTable!A79,
Malaria_TranslationTable!A79)</f>
        <v>Proportion of foci investigated and classified</v>
      </c>
      <c r="B79" s="203"/>
      <c r="C79" s="203"/>
      <c r="D79" s="203"/>
      <c r="E79" s="203"/>
      <c r="F79" s="202"/>
      <c r="G79" s="189"/>
      <c r="H79" s="204"/>
    </row>
    <row r="80" spans="1:8" ht="29" customHeight="1" x14ac:dyDescent="0.2">
      <c r="A80" s="201"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191"/>
      <c r="C80" s="191"/>
      <c r="D80" s="191"/>
      <c r="E80" s="191"/>
      <c r="F80" s="191"/>
      <c r="G80" s="36"/>
    </row>
    <row r="83" spans="2:5" x14ac:dyDescent="0.2">
      <c r="B83" s="36"/>
      <c r="C83" s="36"/>
      <c r="D83" s="36"/>
      <c r="E83" s="36"/>
    </row>
  </sheetData>
  <sheetProtection algorithmName="SHA-512" hashValue="4+VIeqqJD2r5VKfe2C7nnhzKNMEHyLYZHhJtqgxVyhOih7OpDqXd1UMnzWnPbtxXz8Daa7Xoh8ktEjdHZ6tVAg==" saltValue="Qj0iveECTZfE5cePl8hwkQ==" spinCount="100000" sheet="1" objects="1" scenarios="1"/>
  <hyperlinks>
    <hyperlink ref="G32" r:id="rId1" xr:uid="{00000000-0004-0000-0E00-000000000000}"/>
    <hyperlink ref="G3" r:id="rId2" xr:uid="{00000000-0004-0000-0E00-000001000000}"/>
    <hyperlink ref="G46:G50" r:id="rId3" display="DHS Program Statcompiler" xr:uid="{00000000-0004-0000-0E00-000002000000}"/>
    <hyperlink ref="G5" r:id="rId4" xr:uid="{00000000-0004-0000-0E00-000003000000}"/>
    <hyperlink ref="G10" r:id="rId5" xr:uid="{00000000-0004-0000-0E00-000004000000}"/>
    <hyperlink ref="G11" r:id="rId6" xr:uid="{00000000-0004-0000-0E00-000005000000}"/>
    <hyperlink ref="G12" r:id="rId7" xr:uid="{00000000-0004-0000-0E00-000006000000}"/>
    <hyperlink ref="G15" r:id="rId8" xr:uid="{00000000-0004-0000-0E00-000007000000}"/>
    <hyperlink ref="G17" r:id="rId9" xr:uid="{00000000-0004-0000-0E00-000008000000}"/>
    <hyperlink ref="G19" r:id="rId10" xr:uid="{00000000-0004-0000-0E00-000009000000}"/>
    <hyperlink ref="G24" r:id="rId11" xr:uid="{00000000-0004-0000-0E00-00000A000000}"/>
    <hyperlink ref="G35" r:id="rId12" xr:uid="{00000000-0004-0000-0E00-00000B000000}"/>
    <hyperlink ref="G36" r:id="rId13" xr:uid="{00000000-0004-0000-0E00-00000C000000}"/>
    <hyperlink ref="G54" r:id="rId14" xr:uid="{00000000-0004-0000-0E00-00000D000000}"/>
    <hyperlink ref="G77" r:id="rId15" xr:uid="{00000000-0004-0000-0E00-00000E000000}"/>
    <hyperlink ref="G31" r:id="rId16" xr:uid="{00000000-0004-0000-0E00-00000F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L155"/>
  <sheetViews>
    <sheetView topLeftCell="B2" zoomScale="55" zoomScaleNormal="55" workbookViewId="0">
      <selection activeCell="B2" sqref="B2:C2"/>
    </sheetView>
  </sheetViews>
  <sheetFormatPr baseColWidth="10" defaultRowHeight="15" x14ac:dyDescent="0.2"/>
  <cols>
    <col min="1" max="1" width="3.83203125" hidden="1" customWidth="1"/>
    <col min="2" max="2" width="68" customWidth="1"/>
    <col min="3" max="3" width="101.6640625" customWidth="1"/>
    <col min="4" max="4" width="9.5" customWidth="1"/>
    <col min="5" max="5" width="8.33203125" customWidth="1"/>
    <col min="6" max="6" width="9.83203125" customWidth="1"/>
    <col min="7" max="7" width="8.5" customWidth="1"/>
    <col min="8" max="8" width="9.83203125" customWidth="1"/>
    <col min="9" max="9" width="8.5" customWidth="1"/>
    <col min="10" max="10" width="106.33203125" customWidth="1"/>
    <col min="11" max="11" width="132.6640625" customWidth="1"/>
    <col min="12" max="12" width="41.1640625" customWidth="1"/>
  </cols>
  <sheetData>
    <row r="1" spans="1:12" x14ac:dyDescent="0.2">
      <c r="D1">
        <v>3</v>
      </c>
      <c r="E1">
        <v>4</v>
      </c>
      <c r="F1">
        <v>5</v>
      </c>
      <c r="G1">
        <v>6</v>
      </c>
      <c r="H1">
        <v>7</v>
      </c>
      <c r="I1">
        <v>8</v>
      </c>
      <c r="L1">
        <v>11</v>
      </c>
    </row>
    <row r="2" spans="1:12" x14ac:dyDescent="0.2">
      <c r="B2" s="245" t="e">
        <f t="array" aca="1" ref="B2" ca="1">IF(ISBLANK(INDIRECT("'"&amp;CountryList!$J$3&amp;"'!A1")),"Indicator",
IF(LEFT(INDIRECT("'"&amp;CountryList!$J$3&amp;"'!A1"),5)="Indic","Indicator",INDIRECT("'"&amp;CountryList!$J$3&amp;"'!A1")))</f>
        <v>#REF!</v>
      </c>
      <c r="C2" s="245" t="s">
        <v>215</v>
      </c>
      <c r="D2" s="10" t="e">
        <f t="array" aca="1" ref="D2" ca="1">IF(ISBLANK(INDIRECT("'"&amp;CountryList!$J$3&amp;"'!"&amp;CHAR(96+D$1)&amp;$A3)),"",INDIRECT("'"&amp;CountryList!$J$3&amp;"'!"&amp;CHAR(96+D$1)&amp;$A3))</f>
        <v>#REF!</v>
      </c>
      <c r="E2" s="10" t="e">
        <f t="array" aca="1" ref="E2" ca="1">IF(ISBLANK(INDIRECT("'"&amp;CountryList!$J$3&amp;"'!"&amp;CHAR(96+E$1)&amp;$A3)),"",INDIRECT("'"&amp;CountryList!$J$3&amp;"'!"&amp;CHAR(96+E$1)&amp;$A3))</f>
        <v>#REF!</v>
      </c>
      <c r="F2" s="10" t="e">
        <f t="array" aca="1" ref="F2" ca="1">IF(ISBLANK(INDIRECT("'"&amp;CountryList!$J$3&amp;"'!"&amp;CHAR(96+F$1)&amp;$A3)),"",INDIRECT("'"&amp;CountryList!$J$3&amp;"'!"&amp;CHAR(96+F$1)&amp;$A3))</f>
        <v>#REF!</v>
      </c>
      <c r="G2" s="10" t="e">
        <f t="array" aca="1" ref="G2" ca="1">IF(ISBLANK(INDIRECT("'"&amp;CountryList!$J$3&amp;"'!"&amp;CHAR(96+G$1)&amp;$A3)),"",INDIRECT("'"&amp;CountryList!$J$3&amp;"'!"&amp;CHAR(96+G$1)&amp;$A3))</f>
        <v>#REF!</v>
      </c>
      <c r="H2" s="10" t="e">
        <f t="array" aca="1" ref="H2" ca="1">IF(ISBLANK(INDIRECT("'"&amp;CountryList!$J$3&amp;"'!"&amp;CHAR(96+H$1)&amp;$A3)),"",INDIRECT("'"&amp;CountryList!$J$3&amp;"'!"&amp;CHAR(96+H$1)&amp;$A3))</f>
        <v>#REF!</v>
      </c>
      <c r="I2" s="10" t="e">
        <f t="array" aca="1" ref="I2" ca="1">IF(ISBLANK(INDIRECT("'"&amp;CountryList!$J$3&amp;"'!"&amp;CHAR(96+I$1)&amp;$A3)),"",INDIRECT("'"&amp;CountryList!$J$3&amp;"'!"&amp;CHAR(96+I$1)&amp;$A3))</f>
        <v>#REF!</v>
      </c>
      <c r="J2" s="66" t="s">
        <v>103</v>
      </c>
      <c r="K2" s="66" t="s">
        <v>1</v>
      </c>
      <c r="L2" s="34" t="s">
        <v>101</v>
      </c>
    </row>
    <row r="3" spans="1:12" ht="16" x14ac:dyDescent="0.2">
      <c r="A3">
        <v>1</v>
      </c>
      <c r="B3" s="226" t="s">
        <v>2</v>
      </c>
      <c r="C3" s="69" t="s">
        <v>89</v>
      </c>
      <c r="D3" s="50" t="e">
        <f t="array" aca="1" ref="D3" ca="1">IF(ISBLANK(INDIRECT("'"&amp;CountryList!$J$3&amp;"'!"&amp;CHAR(96+D$1)&amp;$A4)),"",INDIRECT("'"&amp;CountryList!$J$3&amp;"'!"&amp;CHAR(96+D$1)&amp;$A4))</f>
        <v>#REF!</v>
      </c>
      <c r="E3" s="50" t="e">
        <f t="array" aca="1" ref="E3" ca="1">IF(ISBLANK(INDIRECT("'"&amp;CountryList!$J$3&amp;"'!"&amp;CHAR(96+E$1)&amp;$A4)),"",INDIRECT("'"&amp;CountryList!$J$3&amp;"'!"&amp;CHAR(96+E$1)&amp;$A4))</f>
        <v>#REF!</v>
      </c>
      <c r="F3" s="50" t="e">
        <f t="array" aca="1" ref="F3" ca="1">IF(ISBLANK(INDIRECT("'"&amp;CountryList!$J$3&amp;"'!"&amp;CHAR(96+F$1)&amp;$A4)),"",INDIRECT("'"&amp;CountryList!$J$3&amp;"'!"&amp;CHAR(96+F$1)&amp;$A4))</f>
        <v>#REF!</v>
      </c>
      <c r="G3" s="50" t="e">
        <f t="array" aca="1" ref="G3" ca="1">IF(ISBLANK(INDIRECT("'"&amp;CountryList!$J$3&amp;"'!"&amp;CHAR(96+G$1)&amp;$A4)),"",INDIRECT("'"&amp;CountryList!$J$3&amp;"'!"&amp;CHAR(96+G$1)&amp;$A4))</f>
        <v>#REF!</v>
      </c>
      <c r="H3" s="50" t="e">
        <f t="array" aca="1" ref="H3" ca="1">IF(ISBLANK(INDIRECT("'"&amp;CountryList!$J$3&amp;"'!"&amp;CHAR(96+H$1)&amp;$A4)),"",INDIRECT("'"&amp;CountryList!$J$3&amp;"'!"&amp;CHAR(96+H$1)&amp;$A4))</f>
        <v>#REF!</v>
      </c>
      <c r="I3" s="50" t="e">
        <f t="array" aca="1" ref="I3" ca="1">IF(ISBLANK(INDIRECT("'"&amp;CountryList!$J$3&amp;"'!"&amp;CHAR(96+I$1)&amp;$A4)),"",INDIRECT("'"&amp;CountryList!$J$3&amp;"'!"&amp;CHAR(96+I$1)&amp;$A4))</f>
        <v>#REF!</v>
      </c>
      <c r="J3" s="69" t="s">
        <v>112</v>
      </c>
      <c r="K3" s="76" t="s">
        <v>3</v>
      </c>
      <c r="L3" s="78" t="e">
        <f t="array" aca="1" ref="L3" ca="1">IF(ISBLANK(INDIRECT("'"&amp;CountryList!$J$3&amp;"'!"&amp;CHAR(96+L$1)&amp;$A4)),"",INDIRECT("'"&amp;CountryList!$J$3&amp;"'!"&amp;CHAR(96+L$1)&amp;$A4))</f>
        <v>#REF!</v>
      </c>
    </row>
    <row r="4" spans="1:12" ht="16" x14ac:dyDescent="0.2">
      <c r="A4">
        <v>2</v>
      </c>
      <c r="B4" s="227"/>
      <c r="C4" s="69" t="s">
        <v>113</v>
      </c>
      <c r="D4" s="50" t="e">
        <f t="array" aca="1" ref="D4" ca="1">IF(ISBLANK(INDIRECT("'"&amp;CountryList!$J$3&amp;"'!"&amp;CHAR(96+D$1)&amp;$A5)),"",INDIRECT("'"&amp;CountryList!$J$3&amp;"'!"&amp;CHAR(96+D$1)&amp;$A5))</f>
        <v>#REF!</v>
      </c>
      <c r="E4" s="50" t="e">
        <f t="array" aca="1" ref="E4" ca="1">IF(ISBLANK(INDIRECT("'"&amp;CountryList!$J$3&amp;"'!"&amp;CHAR(96+E$1)&amp;$A5)),"",INDIRECT("'"&amp;CountryList!$J$3&amp;"'!"&amp;CHAR(96+E$1)&amp;$A5))</f>
        <v>#REF!</v>
      </c>
      <c r="F4" s="50" t="e">
        <f t="array" aca="1" ref="F4" ca="1">IF(ISBLANK(INDIRECT("'"&amp;CountryList!$J$3&amp;"'!"&amp;CHAR(96+F$1)&amp;$A5)),"",INDIRECT("'"&amp;CountryList!$J$3&amp;"'!"&amp;CHAR(96+F$1)&amp;$A5))</f>
        <v>#REF!</v>
      </c>
      <c r="G4" s="50" t="e">
        <f t="array" aca="1" ref="G4" ca="1">IF(ISBLANK(INDIRECT("'"&amp;CountryList!$J$3&amp;"'!"&amp;CHAR(96+G$1)&amp;$A5)),"",INDIRECT("'"&amp;CountryList!$J$3&amp;"'!"&amp;CHAR(96+G$1)&amp;$A5))</f>
        <v>#REF!</v>
      </c>
      <c r="H4" s="50" t="e">
        <f t="array" aca="1" ref="H4" ca="1">IF(ISBLANK(INDIRECT("'"&amp;CountryList!$J$3&amp;"'!"&amp;CHAR(96+H$1)&amp;$A5)),"",INDIRECT("'"&amp;CountryList!$J$3&amp;"'!"&amp;CHAR(96+H$1)&amp;$A5))</f>
        <v>#REF!</v>
      </c>
      <c r="I4" s="50" t="e">
        <f t="array" aca="1" ref="I4" ca="1">IF(ISBLANK(INDIRECT("'"&amp;CountryList!$J$3&amp;"'!"&amp;CHAR(96+I$1)&amp;$A5)),"",INDIRECT("'"&amp;CountryList!$J$3&amp;"'!"&amp;CHAR(96+I$1)&amp;$A5))</f>
        <v>#REF!</v>
      </c>
      <c r="J4" s="69" t="s">
        <v>114</v>
      </c>
      <c r="K4" s="76" t="s">
        <v>3</v>
      </c>
      <c r="L4" s="78" t="e">
        <f t="array" aca="1" ref="L4" ca="1">IF(ISBLANK(INDIRECT("'"&amp;CountryList!$J$3&amp;"'!"&amp;CHAR(96+L$1)&amp;$A5)),"",INDIRECT("'"&amp;CountryList!$J$3&amp;"'!"&amp;CHAR(96+L$1)&amp;$A5))</f>
        <v>#REF!</v>
      </c>
    </row>
    <row r="5" spans="1:12" ht="16" x14ac:dyDescent="0.2">
      <c r="A5">
        <v>3</v>
      </c>
      <c r="B5" s="227"/>
      <c r="C5" s="69" t="s">
        <v>90</v>
      </c>
      <c r="D5" s="50" t="e">
        <f t="array" aca="1" ref="D5" ca="1">IF(ISBLANK(INDIRECT("'"&amp;CountryList!$J$3&amp;"'!"&amp;CHAR(96+D$1)&amp;$A6)),"",INDIRECT("'"&amp;CountryList!$J$3&amp;"'!"&amp;CHAR(96+D$1)&amp;$A6))</f>
        <v>#REF!</v>
      </c>
      <c r="E5" s="50" t="e">
        <f t="array" aca="1" ref="E5" ca="1">IF(ISBLANK(INDIRECT("'"&amp;CountryList!$J$3&amp;"'!"&amp;CHAR(96+E$1)&amp;$A6)),"",INDIRECT("'"&amp;CountryList!$J$3&amp;"'!"&amp;CHAR(96+E$1)&amp;$A6))</f>
        <v>#REF!</v>
      </c>
      <c r="F5" s="50" t="e">
        <f t="array" aca="1" ref="F5" ca="1">IF(ISBLANK(INDIRECT("'"&amp;CountryList!$J$3&amp;"'!"&amp;CHAR(96+F$1)&amp;$A6)),"",INDIRECT("'"&amp;CountryList!$J$3&amp;"'!"&amp;CHAR(96+F$1)&amp;$A6))</f>
        <v>#REF!</v>
      </c>
      <c r="G5" s="50" t="e">
        <f t="array" aca="1" ref="G5" ca="1">IF(ISBLANK(INDIRECT("'"&amp;CountryList!$J$3&amp;"'!"&amp;CHAR(96+G$1)&amp;$A6)),"",INDIRECT("'"&amp;CountryList!$J$3&amp;"'!"&amp;CHAR(96+G$1)&amp;$A6))</f>
        <v>#REF!</v>
      </c>
      <c r="H5" s="50" t="e">
        <f t="array" aca="1" ref="H5" ca="1">IF(ISBLANK(INDIRECT("'"&amp;CountryList!$J$3&amp;"'!"&amp;CHAR(96+H$1)&amp;$A6)),"",INDIRECT("'"&amp;CountryList!$J$3&amp;"'!"&amp;CHAR(96+H$1)&amp;$A6))</f>
        <v>#REF!</v>
      </c>
      <c r="I5" s="50" t="e">
        <f t="array" aca="1" ref="I5" ca="1">IF(ISBLANK(INDIRECT("'"&amp;CountryList!$J$3&amp;"'!"&amp;CHAR(96+I$1)&amp;$A6)),"",INDIRECT("'"&amp;CountryList!$J$3&amp;"'!"&amp;CHAR(96+I$1)&amp;$A6))</f>
        <v>#REF!</v>
      </c>
      <c r="J5" s="69" t="s">
        <v>115</v>
      </c>
      <c r="K5" s="76" t="s">
        <v>3</v>
      </c>
      <c r="L5" s="78" t="e">
        <f t="array" aca="1" ref="L5" ca="1">IF(ISBLANK(INDIRECT("'"&amp;CountryList!$J$3&amp;"'!"&amp;CHAR(96+L$1)&amp;$A6)),"",INDIRECT("'"&amp;CountryList!$J$3&amp;"'!"&amp;CHAR(96+L$1)&amp;$A6))</f>
        <v>#REF!</v>
      </c>
    </row>
    <row r="6" spans="1:12" ht="16" x14ac:dyDescent="0.2">
      <c r="A6">
        <v>4</v>
      </c>
      <c r="B6" s="227"/>
      <c r="C6" s="69" t="s">
        <v>4</v>
      </c>
      <c r="D6" s="50" t="e">
        <f t="array" aca="1" ref="D6" ca="1">IF(ISBLANK(INDIRECT("'"&amp;CountryList!$J$3&amp;"'!"&amp;CHAR(96+D$1)&amp;$A7)),"",INDIRECT("'"&amp;CountryList!$J$3&amp;"'!"&amp;CHAR(96+D$1)&amp;$A7))</f>
        <v>#REF!</v>
      </c>
      <c r="E6" s="50" t="e">
        <f t="array" aca="1" ref="E6" ca="1">IF(ISBLANK(INDIRECT("'"&amp;CountryList!$J$3&amp;"'!"&amp;CHAR(96+E$1)&amp;$A7)),"",INDIRECT("'"&amp;CountryList!$J$3&amp;"'!"&amp;CHAR(96+E$1)&amp;$A7))</f>
        <v>#REF!</v>
      </c>
      <c r="F6" s="50" t="e">
        <f t="array" aca="1" ref="F6" ca="1">IF(ISBLANK(INDIRECT("'"&amp;CountryList!$J$3&amp;"'!"&amp;CHAR(96+F$1)&amp;$A7)),"",INDIRECT("'"&amp;CountryList!$J$3&amp;"'!"&amp;CHAR(96+F$1)&amp;$A7))</f>
        <v>#REF!</v>
      </c>
      <c r="G6" s="50" t="e">
        <f t="array" aca="1" ref="G6" ca="1">IF(ISBLANK(INDIRECT("'"&amp;CountryList!$J$3&amp;"'!"&amp;CHAR(96+G$1)&amp;$A7)),"",INDIRECT("'"&amp;CountryList!$J$3&amp;"'!"&amp;CHAR(96+G$1)&amp;$A7))</f>
        <v>#REF!</v>
      </c>
      <c r="H6" s="50" t="e">
        <f t="array" aca="1" ref="H6" ca="1">IF(ISBLANK(INDIRECT("'"&amp;CountryList!$J$3&amp;"'!"&amp;CHAR(96+H$1)&amp;$A7)),"",INDIRECT("'"&amp;CountryList!$J$3&amp;"'!"&amp;CHAR(96+H$1)&amp;$A7))</f>
        <v>#REF!</v>
      </c>
      <c r="I6" s="50" t="e">
        <f t="array" aca="1" ref="I6" ca="1">IF(ISBLANK(INDIRECT("'"&amp;CountryList!$J$3&amp;"'!"&amp;CHAR(96+I$1)&amp;$A7)),"",INDIRECT("'"&amp;CountryList!$J$3&amp;"'!"&amp;CHAR(96+I$1)&amp;$A7))</f>
        <v>#REF!</v>
      </c>
      <c r="J6" s="53"/>
      <c r="K6" s="76" t="s">
        <v>3</v>
      </c>
      <c r="L6" s="78" t="e">
        <f t="array" aca="1" ref="L6" ca="1">IF(ISBLANK(INDIRECT("'"&amp;CountryList!$J$3&amp;"'!"&amp;CHAR(96+L$1)&amp;$A7)),"",INDIRECT("'"&amp;CountryList!$J$3&amp;"'!"&amp;CHAR(96+L$1)&amp;$A7))</f>
        <v>#REF!</v>
      </c>
    </row>
    <row r="7" spans="1:12" ht="16" x14ac:dyDescent="0.2">
      <c r="A7">
        <v>5</v>
      </c>
      <c r="B7" s="227"/>
      <c r="C7" s="69" t="s">
        <v>5</v>
      </c>
      <c r="D7" s="50" t="e">
        <f t="array" aca="1" ref="D7" ca="1">IF(ISBLANK(INDIRECT("'"&amp;CountryList!$J$3&amp;"'!"&amp;CHAR(96+D$1)&amp;$A8)),"",INDIRECT("'"&amp;CountryList!$J$3&amp;"'!"&amp;CHAR(96+D$1)&amp;$A8))</f>
        <v>#REF!</v>
      </c>
      <c r="E7" s="50" t="e">
        <f t="array" aca="1" ref="E7" ca="1">IF(ISBLANK(INDIRECT("'"&amp;CountryList!$J$3&amp;"'!"&amp;CHAR(96+E$1)&amp;$A8)),"",INDIRECT("'"&amp;CountryList!$J$3&amp;"'!"&amp;CHAR(96+E$1)&amp;$A8))</f>
        <v>#REF!</v>
      </c>
      <c r="F7" s="50" t="e">
        <f t="array" aca="1" ref="F7" ca="1">IF(ISBLANK(INDIRECT("'"&amp;CountryList!$J$3&amp;"'!"&amp;CHAR(96+F$1)&amp;$A8)),"",INDIRECT("'"&amp;CountryList!$J$3&amp;"'!"&amp;CHAR(96+F$1)&amp;$A8))</f>
        <v>#REF!</v>
      </c>
      <c r="G7" s="50" t="e">
        <f t="array" aca="1" ref="G7" ca="1">IF(ISBLANK(INDIRECT("'"&amp;CountryList!$J$3&amp;"'!"&amp;CHAR(96+G$1)&amp;$A8)),"",INDIRECT("'"&amp;CountryList!$J$3&amp;"'!"&amp;CHAR(96+G$1)&amp;$A8))</f>
        <v>#REF!</v>
      </c>
      <c r="H7" s="50" t="e">
        <f t="array" aca="1" ref="H7" ca="1">IF(ISBLANK(INDIRECT("'"&amp;CountryList!$J$3&amp;"'!"&amp;CHAR(96+H$1)&amp;$A8)),"",INDIRECT("'"&amp;CountryList!$J$3&amp;"'!"&amp;CHAR(96+H$1)&amp;$A8))</f>
        <v>#REF!</v>
      </c>
      <c r="I7" s="50" t="e">
        <f t="array" aca="1" ref="I7" ca="1">IF(ISBLANK(INDIRECT("'"&amp;CountryList!$J$3&amp;"'!"&amp;CHAR(96+I$1)&amp;$A8)),"",INDIRECT("'"&amp;CountryList!$J$3&amp;"'!"&amp;CHAR(96+I$1)&amp;$A8))</f>
        <v>#REF!</v>
      </c>
      <c r="J7" s="69" t="s">
        <v>115</v>
      </c>
      <c r="K7" s="76" t="s">
        <v>3</v>
      </c>
      <c r="L7" s="78" t="e">
        <f t="array" aca="1" ref="L7" ca="1">IF(ISBLANK(INDIRECT("'"&amp;CountryList!$J$3&amp;"'!"&amp;CHAR(96+L$1)&amp;$A8)),"",INDIRECT("'"&amp;CountryList!$J$3&amp;"'!"&amp;CHAR(96+L$1)&amp;$A8))</f>
        <v>#REF!</v>
      </c>
    </row>
    <row r="8" spans="1:12" ht="16" x14ac:dyDescent="0.2">
      <c r="A8">
        <v>6</v>
      </c>
      <c r="B8" s="227"/>
      <c r="C8" s="69" t="s">
        <v>6</v>
      </c>
      <c r="D8" s="50" t="e">
        <f t="array" aca="1" ref="D8" ca="1">IF(ISBLANK(INDIRECT("'"&amp;CountryList!$J$3&amp;"'!"&amp;CHAR(96+D$1)&amp;$A9)),"",INDIRECT("'"&amp;CountryList!$J$3&amp;"'!"&amp;CHAR(96+D$1)&amp;$A9))</f>
        <v>#REF!</v>
      </c>
      <c r="E8" s="50" t="e">
        <f t="array" aca="1" ref="E8" ca="1">IF(ISBLANK(INDIRECT("'"&amp;CountryList!$J$3&amp;"'!"&amp;CHAR(96+E$1)&amp;$A9)),"",INDIRECT("'"&amp;CountryList!$J$3&amp;"'!"&amp;CHAR(96+E$1)&amp;$A9))</f>
        <v>#REF!</v>
      </c>
      <c r="F8" s="50" t="e">
        <f t="array" aca="1" ref="F8" ca="1">IF(ISBLANK(INDIRECT("'"&amp;CountryList!$J$3&amp;"'!"&amp;CHAR(96+F$1)&amp;$A9)),"",INDIRECT("'"&amp;CountryList!$J$3&amp;"'!"&amp;CHAR(96+F$1)&amp;$A9))</f>
        <v>#REF!</v>
      </c>
      <c r="G8" s="50" t="e">
        <f t="array" aca="1" ref="G8" ca="1">IF(ISBLANK(INDIRECT("'"&amp;CountryList!$J$3&amp;"'!"&amp;CHAR(96+G$1)&amp;$A9)),"",INDIRECT("'"&amp;CountryList!$J$3&amp;"'!"&amp;CHAR(96+G$1)&amp;$A9))</f>
        <v>#REF!</v>
      </c>
      <c r="H8" s="50" t="e">
        <f t="array" aca="1" ref="H8" ca="1">IF(ISBLANK(INDIRECT("'"&amp;CountryList!$J$3&amp;"'!"&amp;CHAR(96+H$1)&amp;$A9)),"",INDIRECT("'"&amp;CountryList!$J$3&amp;"'!"&amp;CHAR(96+H$1)&amp;$A9))</f>
        <v>#REF!</v>
      </c>
      <c r="I8" s="50" t="e">
        <f t="array" aca="1" ref="I8" ca="1">IF(ISBLANK(INDIRECT("'"&amp;CountryList!$J$3&amp;"'!"&amp;CHAR(96+I$1)&amp;$A9)),"",INDIRECT("'"&amp;CountryList!$J$3&amp;"'!"&amp;CHAR(96+I$1)&amp;$A9))</f>
        <v>#REF!</v>
      </c>
      <c r="J8" s="69" t="s">
        <v>115</v>
      </c>
      <c r="K8" s="33" t="s">
        <v>7</v>
      </c>
      <c r="L8" s="78" t="e">
        <f t="array" aca="1" ref="L8" ca="1">IF(ISBLANK(INDIRECT("'"&amp;CountryList!$J$3&amp;"'!"&amp;CHAR(96+L$1)&amp;$A9)),"",INDIRECT("'"&amp;CountryList!$J$3&amp;"'!"&amp;CHAR(96+L$1)&amp;$A9))</f>
        <v>#REF!</v>
      </c>
    </row>
    <row r="9" spans="1:12" ht="16" x14ac:dyDescent="0.2">
      <c r="A9">
        <v>7</v>
      </c>
      <c r="B9" s="227"/>
      <c r="C9" s="69" t="s">
        <v>8</v>
      </c>
      <c r="D9" s="50" t="e">
        <f t="array" aca="1" ref="D9" ca="1">IF(ISBLANK(INDIRECT("'"&amp;CountryList!$J$3&amp;"'!"&amp;CHAR(96+D$1)&amp;$A10)),"",INDIRECT("'"&amp;CountryList!$J$3&amp;"'!"&amp;CHAR(96+D$1)&amp;$A10))</f>
        <v>#REF!</v>
      </c>
      <c r="E9" s="50" t="e">
        <f t="array" aca="1" ref="E9" ca="1">IF(ISBLANK(INDIRECT("'"&amp;CountryList!$J$3&amp;"'!"&amp;CHAR(96+E$1)&amp;$A10)),"",INDIRECT("'"&amp;CountryList!$J$3&amp;"'!"&amp;CHAR(96+E$1)&amp;$A10))</f>
        <v>#REF!</v>
      </c>
      <c r="F9" s="50" t="e">
        <f t="array" aca="1" ref="F9" ca="1">IF(ISBLANK(INDIRECT("'"&amp;CountryList!$J$3&amp;"'!"&amp;CHAR(96+F$1)&amp;$A10)),"",INDIRECT("'"&amp;CountryList!$J$3&amp;"'!"&amp;CHAR(96+F$1)&amp;$A10))</f>
        <v>#REF!</v>
      </c>
      <c r="G9" s="50" t="e">
        <f t="array" aca="1" ref="G9" ca="1">IF(ISBLANK(INDIRECT("'"&amp;CountryList!$J$3&amp;"'!"&amp;CHAR(96+G$1)&amp;$A10)),"",INDIRECT("'"&amp;CountryList!$J$3&amp;"'!"&amp;CHAR(96+G$1)&amp;$A10))</f>
        <v>#REF!</v>
      </c>
      <c r="H9" s="50" t="e">
        <f t="array" aca="1" ref="H9" ca="1">IF(ISBLANK(INDIRECT("'"&amp;CountryList!$J$3&amp;"'!"&amp;CHAR(96+H$1)&amp;$A10)),"",INDIRECT("'"&amp;CountryList!$J$3&amp;"'!"&amp;CHAR(96+H$1)&amp;$A10))</f>
        <v>#REF!</v>
      </c>
      <c r="I9" s="50" t="e">
        <f t="array" aca="1" ref="I9" ca="1">IF(ISBLANK(INDIRECT("'"&amp;CountryList!$J$3&amp;"'!"&amp;CHAR(96+I$1)&amp;$A10)),"",INDIRECT("'"&amp;CountryList!$J$3&amp;"'!"&amp;CHAR(96+I$1)&amp;$A10))</f>
        <v>#REF!</v>
      </c>
      <c r="J9" s="69" t="s">
        <v>115</v>
      </c>
      <c r="K9" s="33" t="s">
        <v>9</v>
      </c>
      <c r="L9" s="78" t="e">
        <f t="array" aca="1" ref="L9" ca="1">IF(ISBLANK(INDIRECT("'"&amp;CountryList!$J$3&amp;"'!"&amp;CHAR(96+L$1)&amp;$A10)),"",INDIRECT("'"&amp;CountryList!$J$3&amp;"'!"&amp;CHAR(96+L$1)&amp;$A10))</f>
        <v>#REF!</v>
      </c>
    </row>
    <row r="10" spans="1:12" ht="16" x14ac:dyDescent="0.2">
      <c r="A10">
        <v>8</v>
      </c>
      <c r="B10" s="227"/>
      <c r="C10" s="69" t="s">
        <v>91</v>
      </c>
      <c r="D10" s="50" t="e">
        <f t="array" aca="1" ref="D10" ca="1">IF(ISBLANK(INDIRECT("'"&amp;CountryList!$J$3&amp;"'!"&amp;CHAR(96+D$1)&amp;$A11)),"",INDIRECT("'"&amp;CountryList!$J$3&amp;"'!"&amp;CHAR(96+D$1)&amp;$A11))</f>
        <v>#REF!</v>
      </c>
      <c r="E10" s="50" t="e">
        <f t="array" aca="1" ref="E10" ca="1">IF(ISBLANK(INDIRECT("'"&amp;CountryList!$J$3&amp;"'!"&amp;CHAR(96+E$1)&amp;$A11)),"",INDIRECT("'"&amp;CountryList!$J$3&amp;"'!"&amp;CHAR(96+E$1)&amp;$A11))</f>
        <v>#REF!</v>
      </c>
      <c r="F10" s="50" t="e">
        <f t="array" aca="1" ref="F10" ca="1">IF(ISBLANK(INDIRECT("'"&amp;CountryList!$J$3&amp;"'!"&amp;CHAR(96+F$1)&amp;$A11)),"",INDIRECT("'"&amp;CountryList!$J$3&amp;"'!"&amp;CHAR(96+F$1)&amp;$A11))</f>
        <v>#REF!</v>
      </c>
      <c r="G10" s="50" t="e">
        <f t="array" aca="1" ref="G10" ca="1">IF(ISBLANK(INDIRECT("'"&amp;CountryList!$J$3&amp;"'!"&amp;CHAR(96+G$1)&amp;$A11)),"",INDIRECT("'"&amp;CountryList!$J$3&amp;"'!"&amp;CHAR(96+G$1)&amp;$A11))</f>
        <v>#REF!</v>
      </c>
      <c r="H10" s="50" t="e">
        <f t="array" aca="1" ref="H10" ca="1">IF(ISBLANK(INDIRECT("'"&amp;CountryList!$J$3&amp;"'!"&amp;CHAR(96+H$1)&amp;$A11)),"",INDIRECT("'"&amp;CountryList!$J$3&amp;"'!"&amp;CHAR(96+H$1)&amp;$A11))</f>
        <v>#REF!</v>
      </c>
      <c r="I10" s="50" t="e">
        <f t="array" aca="1" ref="I10" ca="1">IF(ISBLANK(INDIRECT("'"&amp;CountryList!$J$3&amp;"'!"&amp;CHAR(96+I$1)&amp;$A11)),"",INDIRECT("'"&amp;CountryList!$J$3&amp;"'!"&amp;CHAR(96+I$1)&amp;$A11))</f>
        <v>#REF!</v>
      </c>
      <c r="J10" s="69" t="s">
        <v>115</v>
      </c>
      <c r="K10" s="76" t="s">
        <v>3</v>
      </c>
      <c r="L10" s="78" t="e">
        <f t="array" aca="1" ref="L10" ca="1">IF(ISBLANK(INDIRECT("'"&amp;CountryList!$J$3&amp;"'!"&amp;CHAR(96+L$1)&amp;$A11)),"",INDIRECT("'"&amp;CountryList!$J$3&amp;"'!"&amp;CHAR(96+L$1)&amp;$A11))</f>
        <v>#REF!</v>
      </c>
    </row>
    <row r="11" spans="1:12" ht="16" x14ac:dyDescent="0.2">
      <c r="A11">
        <v>9</v>
      </c>
      <c r="B11" s="227"/>
      <c r="C11" s="69" t="s">
        <v>10</v>
      </c>
      <c r="D11" s="50" t="e">
        <f t="array" aca="1" ref="D11" ca="1">IF(ISBLANK(INDIRECT("'"&amp;CountryList!$J$3&amp;"'!"&amp;CHAR(96+D$1)&amp;$A12)),"",INDIRECT("'"&amp;CountryList!$J$3&amp;"'!"&amp;CHAR(96+D$1)&amp;$A12))</f>
        <v>#REF!</v>
      </c>
      <c r="E11" s="50" t="e">
        <f t="array" aca="1" ref="E11" ca="1">IF(ISBLANK(INDIRECT("'"&amp;CountryList!$J$3&amp;"'!"&amp;CHAR(96+E$1)&amp;$A12)),"",INDIRECT("'"&amp;CountryList!$J$3&amp;"'!"&amp;CHAR(96+E$1)&amp;$A12))</f>
        <v>#REF!</v>
      </c>
      <c r="F11" s="50" t="e">
        <f t="array" aca="1" ref="F11" ca="1">IF(ISBLANK(INDIRECT("'"&amp;CountryList!$J$3&amp;"'!"&amp;CHAR(96+F$1)&amp;$A12)),"",INDIRECT("'"&amp;CountryList!$J$3&amp;"'!"&amp;CHAR(96+F$1)&amp;$A12))</f>
        <v>#REF!</v>
      </c>
      <c r="G11" s="50" t="e">
        <f t="array" aca="1" ref="G11" ca="1">IF(ISBLANK(INDIRECT("'"&amp;CountryList!$J$3&amp;"'!"&amp;CHAR(96+G$1)&amp;$A12)),"",INDIRECT("'"&amp;CountryList!$J$3&amp;"'!"&amp;CHAR(96+G$1)&amp;$A12))</f>
        <v>#REF!</v>
      </c>
      <c r="H11" s="50" t="e">
        <f t="array" aca="1" ref="H11" ca="1">IF(ISBLANK(INDIRECT("'"&amp;CountryList!$J$3&amp;"'!"&amp;CHAR(96+H$1)&amp;$A12)),"",INDIRECT("'"&amp;CountryList!$J$3&amp;"'!"&amp;CHAR(96+H$1)&amp;$A12))</f>
        <v>#REF!</v>
      </c>
      <c r="I11" s="50" t="e">
        <f t="array" aca="1" ref="I11" ca="1">IF(ISBLANK(INDIRECT("'"&amp;CountryList!$J$3&amp;"'!"&amp;CHAR(96+I$1)&amp;$A12)),"",INDIRECT("'"&amp;CountryList!$J$3&amp;"'!"&amp;CHAR(96+I$1)&amp;$A12))</f>
        <v>#REF!</v>
      </c>
      <c r="J11" s="69" t="s">
        <v>115</v>
      </c>
      <c r="K11" s="76" t="s">
        <v>11</v>
      </c>
      <c r="L11" s="78" t="e">
        <f t="array" aca="1" ref="L11" ca="1">IF(ISBLANK(INDIRECT("'"&amp;CountryList!$J$3&amp;"'!"&amp;CHAR(96+L$1)&amp;$A12)),"",INDIRECT("'"&amp;CountryList!$J$3&amp;"'!"&amp;CHAR(96+L$1)&amp;$A12))</f>
        <v>#REF!</v>
      </c>
    </row>
    <row r="12" spans="1:12" ht="16" x14ac:dyDescent="0.2">
      <c r="A12">
        <v>10</v>
      </c>
      <c r="B12" s="227"/>
      <c r="C12" s="69" t="s">
        <v>12</v>
      </c>
      <c r="D12" s="50" t="e">
        <f t="array" aca="1" ref="D12" ca="1">IF(ISBLANK(INDIRECT("'"&amp;CountryList!$J$3&amp;"'!"&amp;CHAR(96+D$1)&amp;$A13)),"",INDIRECT("'"&amp;CountryList!$J$3&amp;"'!"&amp;CHAR(96+D$1)&amp;$A13))</f>
        <v>#REF!</v>
      </c>
      <c r="E12" s="50" t="e">
        <f t="array" aca="1" ref="E12" ca="1">IF(ISBLANK(INDIRECT("'"&amp;CountryList!$J$3&amp;"'!"&amp;CHAR(96+E$1)&amp;$A13)),"",INDIRECT("'"&amp;CountryList!$J$3&amp;"'!"&amp;CHAR(96+E$1)&amp;$A13))</f>
        <v>#REF!</v>
      </c>
      <c r="F12" s="50" t="e">
        <f t="array" aca="1" ref="F12" ca="1">IF(ISBLANK(INDIRECT("'"&amp;CountryList!$J$3&amp;"'!"&amp;CHAR(96+F$1)&amp;$A13)),"",INDIRECT("'"&amp;CountryList!$J$3&amp;"'!"&amp;CHAR(96+F$1)&amp;$A13))</f>
        <v>#REF!</v>
      </c>
      <c r="G12" s="50" t="e">
        <f t="array" aca="1" ref="G12" ca="1">IF(ISBLANK(INDIRECT("'"&amp;CountryList!$J$3&amp;"'!"&amp;CHAR(96+G$1)&amp;$A13)),"",INDIRECT("'"&amp;CountryList!$J$3&amp;"'!"&amp;CHAR(96+G$1)&amp;$A13))</f>
        <v>#REF!</v>
      </c>
      <c r="H12" s="50" t="e">
        <f t="array" aca="1" ref="H12" ca="1">IF(ISBLANK(INDIRECT("'"&amp;CountryList!$J$3&amp;"'!"&amp;CHAR(96+H$1)&amp;$A13)),"",INDIRECT("'"&amp;CountryList!$J$3&amp;"'!"&amp;CHAR(96+H$1)&amp;$A13))</f>
        <v>#REF!</v>
      </c>
      <c r="I12" s="50" t="e">
        <f t="array" aca="1" ref="I12" ca="1">IF(ISBLANK(INDIRECT("'"&amp;CountryList!$J$3&amp;"'!"&amp;CHAR(96+I$1)&amp;$A13)),"",INDIRECT("'"&amp;CountryList!$J$3&amp;"'!"&amp;CHAR(96+I$1)&amp;$A13))</f>
        <v>#REF!</v>
      </c>
      <c r="J12" s="69" t="s">
        <v>116</v>
      </c>
      <c r="K12" s="76" t="s">
        <v>13</v>
      </c>
      <c r="L12" s="78" t="e">
        <f t="array" aca="1" ref="L12" ca="1">IF(ISBLANK(INDIRECT("'"&amp;CountryList!$J$3&amp;"'!"&amp;CHAR(96+L$1)&amp;$A13)),"",INDIRECT("'"&amp;CountryList!$J$3&amp;"'!"&amp;CHAR(96+L$1)&amp;$A13))</f>
        <v>#REF!</v>
      </c>
    </row>
    <row r="13" spans="1:12" ht="16" x14ac:dyDescent="0.2">
      <c r="A13">
        <v>11</v>
      </c>
      <c r="B13" s="227"/>
      <c r="C13" s="69" t="s">
        <v>14</v>
      </c>
      <c r="D13" s="50" t="e">
        <f t="array" aca="1" ref="D13" ca="1">IF(ISBLANK(INDIRECT("'"&amp;CountryList!$J$3&amp;"'!"&amp;CHAR(96+D$1)&amp;$A14)),"",INDIRECT("'"&amp;CountryList!$J$3&amp;"'!"&amp;CHAR(96+D$1)&amp;$A14))</f>
        <v>#REF!</v>
      </c>
      <c r="E13" s="50" t="e">
        <f t="array" aca="1" ref="E13" ca="1">IF(ISBLANK(INDIRECT("'"&amp;CountryList!$J$3&amp;"'!"&amp;CHAR(96+E$1)&amp;$A14)),"",INDIRECT("'"&amp;CountryList!$J$3&amp;"'!"&amp;CHAR(96+E$1)&amp;$A14))</f>
        <v>#REF!</v>
      </c>
      <c r="F13" s="50" t="e">
        <f t="array" aca="1" ref="F13" ca="1">IF(ISBLANK(INDIRECT("'"&amp;CountryList!$J$3&amp;"'!"&amp;CHAR(96+F$1)&amp;$A14)),"",INDIRECT("'"&amp;CountryList!$J$3&amp;"'!"&amp;CHAR(96+F$1)&amp;$A14))</f>
        <v>#REF!</v>
      </c>
      <c r="G13" s="50" t="e">
        <f t="array" aca="1" ref="G13" ca="1">IF(ISBLANK(INDIRECT("'"&amp;CountryList!$J$3&amp;"'!"&amp;CHAR(96+G$1)&amp;$A14)),"",INDIRECT("'"&amp;CountryList!$J$3&amp;"'!"&amp;CHAR(96+G$1)&amp;$A14))</f>
        <v>#REF!</v>
      </c>
      <c r="H13" s="50" t="e">
        <f t="array" aca="1" ref="H13" ca="1">IF(ISBLANK(INDIRECT("'"&amp;CountryList!$J$3&amp;"'!"&amp;CHAR(96+H$1)&amp;$A14)),"",INDIRECT("'"&amp;CountryList!$J$3&amp;"'!"&amp;CHAR(96+H$1)&amp;$A14))</f>
        <v>#REF!</v>
      </c>
      <c r="I13" s="50" t="e">
        <f t="array" aca="1" ref="I13" ca="1">IF(ISBLANK(INDIRECT("'"&amp;CountryList!$J$3&amp;"'!"&amp;CHAR(96+I$1)&amp;$A14)),"",INDIRECT("'"&amp;CountryList!$J$3&amp;"'!"&amp;CHAR(96+I$1)&amp;$A14))</f>
        <v>#REF!</v>
      </c>
      <c r="J13" s="69" t="s">
        <v>116</v>
      </c>
      <c r="K13" s="76" t="s">
        <v>13</v>
      </c>
      <c r="L13" s="78" t="e">
        <f t="array" aca="1" ref="L13" ca="1">IF(ISBLANK(INDIRECT("'"&amp;CountryList!$J$3&amp;"'!"&amp;CHAR(96+L$1)&amp;$A14)),"",INDIRECT("'"&amp;CountryList!$J$3&amp;"'!"&amp;CHAR(96+L$1)&amp;$A14))</f>
        <v>#REF!</v>
      </c>
    </row>
    <row r="14" spans="1:12" ht="16" x14ac:dyDescent="0.2">
      <c r="A14">
        <v>12</v>
      </c>
      <c r="B14" s="227"/>
      <c r="C14" s="69" t="s">
        <v>15</v>
      </c>
      <c r="D14" s="50" t="e">
        <f t="array" aca="1" ref="D14" ca="1">IF(ISBLANK(INDIRECT("'"&amp;CountryList!$J$3&amp;"'!"&amp;CHAR(96+D$1)&amp;$A15)),"",INDIRECT("'"&amp;CountryList!$J$3&amp;"'!"&amp;CHAR(96+D$1)&amp;$A15))</f>
        <v>#REF!</v>
      </c>
      <c r="E14" s="50" t="e">
        <f t="array" aca="1" ref="E14" ca="1">IF(ISBLANK(INDIRECT("'"&amp;CountryList!$J$3&amp;"'!"&amp;CHAR(96+E$1)&amp;$A15)),"",INDIRECT("'"&amp;CountryList!$J$3&amp;"'!"&amp;CHAR(96+E$1)&amp;$A15))</f>
        <v>#REF!</v>
      </c>
      <c r="F14" s="50" t="e">
        <f t="array" aca="1" ref="F14" ca="1">IF(ISBLANK(INDIRECT("'"&amp;CountryList!$J$3&amp;"'!"&amp;CHAR(96+F$1)&amp;$A15)),"",INDIRECT("'"&amp;CountryList!$J$3&amp;"'!"&amp;CHAR(96+F$1)&amp;$A15))</f>
        <v>#REF!</v>
      </c>
      <c r="G14" s="50" t="e">
        <f t="array" aca="1" ref="G14" ca="1">IF(ISBLANK(INDIRECT("'"&amp;CountryList!$J$3&amp;"'!"&amp;CHAR(96+G$1)&amp;$A15)),"",INDIRECT("'"&amp;CountryList!$J$3&amp;"'!"&amp;CHAR(96+G$1)&amp;$A15))</f>
        <v>#REF!</v>
      </c>
      <c r="H14" s="50" t="e">
        <f t="array" aca="1" ref="H14" ca="1">IF(ISBLANK(INDIRECT("'"&amp;CountryList!$J$3&amp;"'!"&amp;CHAR(96+H$1)&amp;$A15)),"",INDIRECT("'"&amp;CountryList!$J$3&amp;"'!"&amp;CHAR(96+H$1)&amp;$A15))</f>
        <v>#REF!</v>
      </c>
      <c r="I14" s="50" t="e">
        <f t="array" aca="1" ref="I14" ca="1">IF(ISBLANK(INDIRECT("'"&amp;CountryList!$J$3&amp;"'!"&amp;CHAR(96+I$1)&amp;$A15)),"",INDIRECT("'"&amp;CountryList!$J$3&amp;"'!"&amp;CHAR(96+I$1)&amp;$A15))</f>
        <v>#REF!</v>
      </c>
      <c r="J14" s="69" t="s">
        <v>116</v>
      </c>
      <c r="K14" s="76" t="s">
        <v>13</v>
      </c>
      <c r="L14" s="78" t="e">
        <f t="array" aca="1" ref="L14" ca="1">IF(ISBLANK(INDIRECT("'"&amp;CountryList!$J$3&amp;"'!"&amp;CHAR(96+L$1)&amp;$A15)),"",INDIRECT("'"&amp;CountryList!$J$3&amp;"'!"&amp;CHAR(96+L$1)&amp;$A15))</f>
        <v>#REF!</v>
      </c>
    </row>
    <row r="15" spans="1:12" ht="16" x14ac:dyDescent="0.2">
      <c r="A15">
        <v>13</v>
      </c>
      <c r="B15" s="227"/>
      <c r="C15" s="69" t="s">
        <v>16</v>
      </c>
      <c r="D15" s="50" t="e">
        <f t="array" aca="1" ref="D15" ca="1">IF(ISBLANK(INDIRECT("'"&amp;CountryList!$J$3&amp;"'!"&amp;CHAR(96+D$1)&amp;$A16)),"",INDIRECT("'"&amp;CountryList!$J$3&amp;"'!"&amp;CHAR(96+D$1)&amp;$A16))</f>
        <v>#REF!</v>
      </c>
      <c r="E15" s="50" t="e">
        <f t="array" aca="1" ref="E15" ca="1">IF(ISBLANK(INDIRECT("'"&amp;CountryList!$J$3&amp;"'!"&amp;CHAR(96+E$1)&amp;$A16)),"",INDIRECT("'"&amp;CountryList!$J$3&amp;"'!"&amp;CHAR(96+E$1)&amp;$A16))</f>
        <v>#REF!</v>
      </c>
      <c r="F15" s="50" t="e">
        <f t="array" aca="1" ref="F15" ca="1">IF(ISBLANK(INDIRECT("'"&amp;CountryList!$J$3&amp;"'!"&amp;CHAR(96+F$1)&amp;$A16)),"",INDIRECT("'"&amp;CountryList!$J$3&amp;"'!"&amp;CHAR(96+F$1)&amp;$A16))</f>
        <v>#REF!</v>
      </c>
      <c r="G15" s="50" t="e">
        <f t="array" aca="1" ref="G15" ca="1">IF(ISBLANK(INDIRECT("'"&amp;CountryList!$J$3&amp;"'!"&amp;CHAR(96+G$1)&amp;$A16)),"",INDIRECT("'"&amp;CountryList!$J$3&amp;"'!"&amp;CHAR(96+G$1)&amp;$A16))</f>
        <v>#REF!</v>
      </c>
      <c r="H15" s="50" t="e">
        <f t="array" aca="1" ref="H15" ca="1">IF(ISBLANK(INDIRECT("'"&amp;CountryList!$J$3&amp;"'!"&amp;CHAR(96+H$1)&amp;$A16)),"",INDIRECT("'"&amp;CountryList!$J$3&amp;"'!"&amp;CHAR(96+H$1)&amp;$A16))</f>
        <v>#REF!</v>
      </c>
      <c r="I15" s="50" t="e">
        <f t="array" aca="1" ref="I15" ca="1">IF(ISBLANK(INDIRECT("'"&amp;CountryList!$J$3&amp;"'!"&amp;CHAR(96+I$1)&amp;$A16)),"",INDIRECT("'"&amp;CountryList!$J$3&amp;"'!"&amp;CHAR(96+I$1)&amp;$A16))</f>
        <v>#REF!</v>
      </c>
      <c r="J15" s="69" t="s">
        <v>112</v>
      </c>
      <c r="K15" s="8" t="s">
        <v>17</v>
      </c>
      <c r="L15" s="78" t="e">
        <f t="array" aca="1" ref="L15" ca="1">IF(ISBLANK(INDIRECT("'"&amp;CountryList!$J$3&amp;"'!"&amp;CHAR(96+L$1)&amp;$A16)),"",INDIRECT("'"&amp;CountryList!$J$3&amp;"'!"&amp;CHAR(96+L$1)&amp;$A16))</f>
        <v>#REF!</v>
      </c>
    </row>
    <row r="16" spans="1:12" ht="16" x14ac:dyDescent="0.2">
      <c r="A16">
        <v>14</v>
      </c>
      <c r="B16" s="20"/>
      <c r="C16" s="69" t="s">
        <v>519</v>
      </c>
      <c r="D16" s="50" t="e">
        <f t="array" aca="1" ref="D16" ca="1">IF(ISBLANK(INDIRECT("'"&amp;CountryList!$J$3&amp;"'!"&amp;CHAR(96+D$1)&amp;$A17)),"",INDIRECT("'"&amp;CountryList!$J$3&amp;"'!"&amp;CHAR(96+D$1)&amp;$A17))</f>
        <v>#REF!</v>
      </c>
      <c r="E16" s="50" t="e">
        <f t="array" aca="1" ref="E16" ca="1">IF(ISBLANK(INDIRECT("'"&amp;CountryList!$J$3&amp;"'!"&amp;CHAR(96+E$1)&amp;$A17)),"",INDIRECT("'"&amp;CountryList!$J$3&amp;"'!"&amp;CHAR(96+E$1)&amp;$A17))</f>
        <v>#REF!</v>
      </c>
      <c r="F16" s="50" t="e">
        <f t="array" aca="1" ref="F16" ca="1">IF(ISBLANK(INDIRECT("'"&amp;CountryList!$J$3&amp;"'!"&amp;CHAR(96+F$1)&amp;$A17)),"",INDIRECT("'"&amp;CountryList!$J$3&amp;"'!"&amp;CHAR(96+F$1)&amp;$A17))</f>
        <v>#REF!</v>
      </c>
      <c r="G16" s="50" t="e">
        <f t="array" aca="1" ref="G16" ca="1">IF(ISBLANK(INDIRECT("'"&amp;CountryList!$J$3&amp;"'!"&amp;CHAR(96+G$1)&amp;$A17)),"",INDIRECT("'"&amp;CountryList!$J$3&amp;"'!"&amp;CHAR(96+G$1)&amp;$A17))</f>
        <v>#REF!</v>
      </c>
      <c r="H16" s="50" t="e">
        <f t="array" aca="1" ref="H16" ca="1">IF(ISBLANK(INDIRECT("'"&amp;CountryList!$J$3&amp;"'!"&amp;CHAR(96+H$1)&amp;$A17)),"",INDIRECT("'"&amp;CountryList!$J$3&amp;"'!"&amp;CHAR(96+H$1)&amp;$A17))</f>
        <v>#REF!</v>
      </c>
      <c r="I16" s="50" t="e">
        <f t="array" aca="1" ref="I16" ca="1">IF(ISBLANK(INDIRECT("'"&amp;CountryList!$J$3&amp;"'!"&amp;CHAR(96+I$1)&amp;$A17)),"",INDIRECT("'"&amp;CountryList!$J$3&amp;"'!"&amp;CHAR(96+I$1)&amp;$A17))</f>
        <v>#REF!</v>
      </c>
      <c r="J16" s="69"/>
      <c r="K16" s="8"/>
      <c r="L16" s="78" t="e">
        <f t="array" aca="1" ref="L16" ca="1">IF(ISBLANK(INDIRECT("'"&amp;CountryList!$J$3&amp;"'!"&amp;CHAR(96+L$1)&amp;$A17)),"",INDIRECT("'"&amp;CountryList!$J$3&amp;"'!"&amp;CHAR(96+L$1)&amp;$A17))</f>
        <v>#REF!</v>
      </c>
    </row>
    <row r="17" spans="1:12" ht="16" x14ac:dyDescent="0.2">
      <c r="A17">
        <v>15</v>
      </c>
      <c r="B17" s="226" t="s">
        <v>18</v>
      </c>
      <c r="C17" s="69" t="s">
        <v>19</v>
      </c>
      <c r="D17" s="50" t="e">
        <f t="array" aca="1" ref="D17" ca="1">IF(ISBLANK(INDIRECT("'"&amp;CountryList!$J$3&amp;"'!"&amp;CHAR(96+D$1)&amp;$A18)),"",INDIRECT("'"&amp;CountryList!$J$3&amp;"'!"&amp;CHAR(96+D$1)&amp;$A18))</f>
        <v>#REF!</v>
      </c>
      <c r="E17" s="50" t="e">
        <f t="array" aca="1" ref="E17" ca="1">IF(ISBLANK(INDIRECT("'"&amp;CountryList!$J$3&amp;"'!"&amp;CHAR(96+E$1)&amp;$A18)),"",INDIRECT("'"&amp;CountryList!$J$3&amp;"'!"&amp;CHAR(96+E$1)&amp;$A18))</f>
        <v>#REF!</v>
      </c>
      <c r="F17" s="50" t="e">
        <f t="array" aca="1" ref="F17" ca="1">IF(ISBLANK(INDIRECT("'"&amp;CountryList!$J$3&amp;"'!"&amp;CHAR(96+F$1)&amp;$A18)),"",INDIRECT("'"&amp;CountryList!$J$3&amp;"'!"&amp;CHAR(96+F$1)&amp;$A18))</f>
        <v>#REF!</v>
      </c>
      <c r="G17" s="50" t="e">
        <f t="array" aca="1" ref="G17" ca="1">IF(ISBLANK(INDIRECT("'"&amp;CountryList!$J$3&amp;"'!"&amp;CHAR(96+G$1)&amp;$A18)),"",INDIRECT("'"&amp;CountryList!$J$3&amp;"'!"&amp;CHAR(96+G$1)&amp;$A18))</f>
        <v>#REF!</v>
      </c>
      <c r="H17" s="50" t="e">
        <f t="array" aca="1" ref="H17" ca="1">IF(ISBLANK(INDIRECT("'"&amp;CountryList!$J$3&amp;"'!"&amp;CHAR(96+H$1)&amp;$A18)),"",INDIRECT("'"&amp;CountryList!$J$3&amp;"'!"&amp;CHAR(96+H$1)&amp;$A18))</f>
        <v>#REF!</v>
      </c>
      <c r="I17" s="50" t="e">
        <f t="array" aca="1" ref="I17" ca="1">IF(ISBLANK(INDIRECT("'"&amp;CountryList!$J$3&amp;"'!"&amp;CHAR(96+I$1)&amp;$A18)),"",INDIRECT("'"&amp;CountryList!$J$3&amp;"'!"&amp;CHAR(96+I$1)&amp;$A18))</f>
        <v>#REF!</v>
      </c>
      <c r="J17" s="69"/>
      <c r="K17" s="8" t="s">
        <v>20</v>
      </c>
      <c r="L17" s="78" t="e">
        <f t="array" aca="1" ref="L17" ca="1">IF(ISBLANK(INDIRECT("'"&amp;CountryList!$J$3&amp;"'!"&amp;CHAR(96+L$1)&amp;$A18)),"",INDIRECT("'"&amp;CountryList!$J$3&amp;"'!"&amp;CHAR(96+L$1)&amp;$A18))</f>
        <v>#REF!</v>
      </c>
    </row>
    <row r="18" spans="1:12" ht="16" x14ac:dyDescent="0.2">
      <c r="A18">
        <v>16</v>
      </c>
      <c r="B18" s="227"/>
      <c r="C18" s="69" t="s">
        <v>21</v>
      </c>
      <c r="D18" s="50" t="e">
        <f t="array" aca="1" ref="D18" ca="1">IF(ISBLANK(INDIRECT("'"&amp;CountryList!$J$3&amp;"'!"&amp;CHAR(96+D$1)&amp;$A19)),"",INDIRECT("'"&amp;CountryList!$J$3&amp;"'!"&amp;CHAR(96+D$1)&amp;$A19))</f>
        <v>#REF!</v>
      </c>
      <c r="E18" s="50" t="e">
        <f t="array" aca="1" ref="E18" ca="1">IF(ISBLANK(INDIRECT("'"&amp;CountryList!$J$3&amp;"'!"&amp;CHAR(96+E$1)&amp;$A19)),"",INDIRECT("'"&amp;CountryList!$J$3&amp;"'!"&amp;CHAR(96+E$1)&amp;$A19))</f>
        <v>#REF!</v>
      </c>
      <c r="F18" s="50" t="e">
        <f t="array" aca="1" ref="F18" ca="1">IF(ISBLANK(INDIRECT("'"&amp;CountryList!$J$3&amp;"'!"&amp;CHAR(96+F$1)&amp;$A19)),"",INDIRECT("'"&amp;CountryList!$J$3&amp;"'!"&amp;CHAR(96+F$1)&amp;$A19))</f>
        <v>#REF!</v>
      </c>
      <c r="G18" s="50" t="e">
        <f t="array" aca="1" ref="G18" ca="1">IF(ISBLANK(INDIRECT("'"&amp;CountryList!$J$3&amp;"'!"&amp;CHAR(96+G$1)&amp;$A19)),"",INDIRECT("'"&amp;CountryList!$J$3&amp;"'!"&amp;CHAR(96+G$1)&amp;$A19))</f>
        <v>#REF!</v>
      </c>
      <c r="H18" s="50" t="e">
        <f t="array" aca="1" ref="H18" ca="1">IF(ISBLANK(INDIRECT("'"&amp;CountryList!$J$3&amp;"'!"&amp;CHAR(96+H$1)&amp;$A19)),"",INDIRECT("'"&amp;CountryList!$J$3&amp;"'!"&amp;CHAR(96+H$1)&amp;$A19))</f>
        <v>#REF!</v>
      </c>
      <c r="I18" s="50" t="e">
        <f t="array" aca="1" ref="I18" ca="1">IF(ISBLANK(INDIRECT("'"&amp;CountryList!$J$3&amp;"'!"&amp;CHAR(96+I$1)&amp;$A19)),"",INDIRECT("'"&amp;CountryList!$J$3&amp;"'!"&amp;CHAR(96+I$1)&amp;$A19))</f>
        <v>#REF!</v>
      </c>
      <c r="J18" s="69"/>
      <c r="K18" s="39" t="s">
        <v>22</v>
      </c>
      <c r="L18" s="78" t="e">
        <f t="array" aca="1" ref="L18" ca="1">IF(ISBLANK(INDIRECT("'"&amp;CountryList!$J$3&amp;"'!"&amp;CHAR(96+L$1)&amp;$A19)),"",INDIRECT("'"&amp;CountryList!$J$3&amp;"'!"&amp;CHAR(96+L$1)&amp;$A19))</f>
        <v>#REF!</v>
      </c>
    </row>
    <row r="19" spans="1:12" ht="16" x14ac:dyDescent="0.2">
      <c r="A19">
        <v>17</v>
      </c>
      <c r="B19" s="227"/>
      <c r="C19" s="69" t="s">
        <v>23</v>
      </c>
      <c r="D19" s="50" t="e">
        <f t="array" aca="1" ref="D19" ca="1">IF(ISBLANK(INDIRECT("'"&amp;CountryList!$J$3&amp;"'!"&amp;CHAR(96+D$1)&amp;$A20)),"",INDIRECT("'"&amp;CountryList!$J$3&amp;"'!"&amp;CHAR(96+D$1)&amp;$A20))</f>
        <v>#REF!</v>
      </c>
      <c r="E19" s="50" t="e">
        <f t="array" aca="1" ref="E19" ca="1">IF(ISBLANK(INDIRECT("'"&amp;CountryList!$J$3&amp;"'!"&amp;CHAR(96+E$1)&amp;$A20)),"",INDIRECT("'"&amp;CountryList!$J$3&amp;"'!"&amp;CHAR(96+E$1)&amp;$A20))</f>
        <v>#REF!</v>
      </c>
      <c r="F19" s="50" t="e">
        <f t="array" aca="1" ref="F19" ca="1">IF(ISBLANK(INDIRECT("'"&amp;CountryList!$J$3&amp;"'!"&amp;CHAR(96+F$1)&amp;$A20)),"",INDIRECT("'"&amp;CountryList!$J$3&amp;"'!"&amp;CHAR(96+F$1)&amp;$A20))</f>
        <v>#REF!</v>
      </c>
      <c r="G19" s="50" t="e">
        <f t="array" aca="1" ref="G19" ca="1">IF(ISBLANK(INDIRECT("'"&amp;CountryList!$J$3&amp;"'!"&amp;CHAR(96+G$1)&amp;$A20)),"",INDIRECT("'"&amp;CountryList!$J$3&amp;"'!"&amp;CHAR(96+G$1)&amp;$A20))</f>
        <v>#REF!</v>
      </c>
      <c r="H19" s="50" t="e">
        <f t="array" aca="1" ref="H19" ca="1">IF(ISBLANK(INDIRECT("'"&amp;CountryList!$J$3&amp;"'!"&amp;CHAR(96+H$1)&amp;$A20)),"",INDIRECT("'"&amp;CountryList!$J$3&amp;"'!"&amp;CHAR(96+H$1)&amp;$A20))</f>
        <v>#REF!</v>
      </c>
      <c r="I19" s="50" t="e">
        <f t="array" aca="1" ref="I19" ca="1">IF(ISBLANK(INDIRECT("'"&amp;CountryList!$J$3&amp;"'!"&amp;CHAR(96+I$1)&amp;$A20)),"",INDIRECT("'"&amp;CountryList!$J$3&amp;"'!"&amp;CHAR(96+I$1)&amp;$A20))</f>
        <v>#REF!</v>
      </c>
      <c r="J19" s="31" t="s">
        <v>112</v>
      </c>
      <c r="K19" s="58" t="s">
        <v>20</v>
      </c>
      <c r="L19" s="78" t="e">
        <f t="array" aca="1" ref="L19" ca="1">IF(ISBLANK(INDIRECT("'"&amp;CountryList!$J$3&amp;"'!"&amp;CHAR(96+L$1)&amp;$A20)),"",INDIRECT("'"&amp;CountryList!$J$3&amp;"'!"&amp;CHAR(96+L$1)&amp;$A20))</f>
        <v>#REF!</v>
      </c>
    </row>
    <row r="20" spans="1:12" ht="16" x14ac:dyDescent="0.2">
      <c r="A20">
        <v>18</v>
      </c>
      <c r="B20" s="227"/>
      <c r="C20" s="69" t="s">
        <v>24</v>
      </c>
      <c r="D20" s="50" t="e">
        <f t="array" aca="1" ref="D20" ca="1">IF(ISBLANK(INDIRECT("'"&amp;CountryList!$J$3&amp;"'!"&amp;CHAR(96+D$1)&amp;$A21)),"",INDIRECT("'"&amp;CountryList!$J$3&amp;"'!"&amp;CHAR(96+D$1)&amp;$A21))</f>
        <v>#REF!</v>
      </c>
      <c r="E20" s="50" t="e">
        <f t="array" aca="1" ref="E20" ca="1">IF(ISBLANK(INDIRECT("'"&amp;CountryList!$J$3&amp;"'!"&amp;CHAR(96+E$1)&amp;$A21)),"",INDIRECT("'"&amp;CountryList!$J$3&amp;"'!"&amp;CHAR(96+E$1)&amp;$A21))</f>
        <v>#REF!</v>
      </c>
      <c r="F20" s="50" t="e">
        <f t="array" aca="1" ref="F20" ca="1">IF(ISBLANK(INDIRECT("'"&amp;CountryList!$J$3&amp;"'!"&amp;CHAR(96+F$1)&amp;$A21)),"",INDIRECT("'"&amp;CountryList!$J$3&amp;"'!"&amp;CHAR(96+F$1)&amp;$A21))</f>
        <v>#REF!</v>
      </c>
      <c r="G20" s="50" t="e">
        <f t="array" aca="1" ref="G20" ca="1">IF(ISBLANK(INDIRECT("'"&amp;CountryList!$J$3&amp;"'!"&amp;CHAR(96+G$1)&amp;$A21)),"",INDIRECT("'"&amp;CountryList!$J$3&amp;"'!"&amp;CHAR(96+G$1)&amp;$A21))</f>
        <v>#REF!</v>
      </c>
      <c r="H20" s="50" t="e">
        <f t="array" aca="1" ref="H20" ca="1">IF(ISBLANK(INDIRECT("'"&amp;CountryList!$J$3&amp;"'!"&amp;CHAR(96+H$1)&amp;$A21)),"",INDIRECT("'"&amp;CountryList!$J$3&amp;"'!"&amp;CHAR(96+H$1)&amp;$A21))</f>
        <v>#REF!</v>
      </c>
      <c r="I20" s="50" t="e">
        <f t="array" aca="1" ref="I20" ca="1">IF(ISBLANK(INDIRECT("'"&amp;CountryList!$J$3&amp;"'!"&amp;CHAR(96+I$1)&amp;$A21)),"",INDIRECT("'"&amp;CountryList!$J$3&amp;"'!"&amp;CHAR(96+I$1)&amp;$A21))</f>
        <v>#REF!</v>
      </c>
      <c r="J20" s="31"/>
      <c r="K20" s="8" t="s">
        <v>25</v>
      </c>
      <c r="L20" s="78" t="e">
        <f t="array" aca="1" ref="L20" ca="1">IF(ISBLANK(INDIRECT("'"&amp;CountryList!$J$3&amp;"'!"&amp;CHAR(96+L$1)&amp;$A21)),"",INDIRECT("'"&amp;CountryList!$J$3&amp;"'!"&amp;CHAR(96+L$1)&amp;$A21))</f>
        <v>#REF!</v>
      </c>
    </row>
    <row r="21" spans="1:12" ht="16" x14ac:dyDescent="0.2">
      <c r="A21">
        <v>19</v>
      </c>
      <c r="B21" s="227"/>
      <c r="C21" s="69" t="s">
        <v>26</v>
      </c>
      <c r="D21" s="50" t="e">
        <f t="array" aca="1" ref="D21" ca="1">IF(ISBLANK(INDIRECT("'"&amp;CountryList!$J$3&amp;"'!"&amp;CHAR(96+D$1)&amp;$A22)),"",INDIRECT("'"&amp;CountryList!$J$3&amp;"'!"&amp;CHAR(96+D$1)&amp;$A22))</f>
        <v>#REF!</v>
      </c>
      <c r="E21" s="50" t="e">
        <f t="array" aca="1" ref="E21" ca="1">IF(ISBLANK(INDIRECT("'"&amp;CountryList!$J$3&amp;"'!"&amp;CHAR(96+E$1)&amp;$A22)),"",INDIRECT("'"&amp;CountryList!$J$3&amp;"'!"&amp;CHAR(96+E$1)&amp;$A22))</f>
        <v>#REF!</v>
      </c>
      <c r="F21" s="50" t="e">
        <f t="array" aca="1" ref="F21" ca="1">IF(ISBLANK(INDIRECT("'"&amp;CountryList!$J$3&amp;"'!"&amp;CHAR(96+F$1)&amp;$A22)),"",INDIRECT("'"&amp;CountryList!$J$3&amp;"'!"&amp;CHAR(96+F$1)&amp;$A22))</f>
        <v>#REF!</v>
      </c>
      <c r="G21" s="50" t="e">
        <f t="array" aca="1" ref="G21" ca="1">IF(ISBLANK(INDIRECT("'"&amp;CountryList!$J$3&amp;"'!"&amp;CHAR(96+G$1)&amp;$A22)),"",INDIRECT("'"&amp;CountryList!$J$3&amp;"'!"&amp;CHAR(96+G$1)&amp;$A22))</f>
        <v>#REF!</v>
      </c>
      <c r="H21" s="50" t="e">
        <f t="array" aca="1" ref="H21" ca="1">IF(ISBLANK(INDIRECT("'"&amp;CountryList!$J$3&amp;"'!"&amp;CHAR(96+H$1)&amp;$A22)),"",INDIRECT("'"&amp;CountryList!$J$3&amp;"'!"&amp;CHAR(96+H$1)&amp;$A22))</f>
        <v>#REF!</v>
      </c>
      <c r="I21" s="50" t="e">
        <f t="array" aca="1" ref="I21" ca="1">IF(ISBLANK(INDIRECT("'"&amp;CountryList!$J$3&amp;"'!"&amp;CHAR(96+I$1)&amp;$A22)),"",INDIRECT("'"&amp;CountryList!$J$3&amp;"'!"&amp;CHAR(96+I$1)&amp;$A22))</f>
        <v>#REF!</v>
      </c>
      <c r="J21" s="31"/>
      <c r="K21" s="8" t="s">
        <v>25</v>
      </c>
      <c r="L21" s="78" t="e">
        <f t="array" aca="1" ref="L21" ca="1">IF(ISBLANK(INDIRECT("'"&amp;CountryList!$J$3&amp;"'!"&amp;CHAR(96+L$1)&amp;$A22)),"",INDIRECT("'"&amp;CountryList!$J$3&amp;"'!"&amp;CHAR(96+L$1)&amp;$A22))</f>
        <v>#REF!</v>
      </c>
    </row>
    <row r="22" spans="1:12" ht="16" x14ac:dyDescent="0.2">
      <c r="A22">
        <v>20</v>
      </c>
      <c r="B22" s="227"/>
      <c r="C22" s="69" t="s">
        <v>520</v>
      </c>
      <c r="D22" s="50" t="e">
        <f t="array" aca="1" ref="D22" ca="1">IF(ISBLANK(INDIRECT("'"&amp;CountryList!$J$3&amp;"'!"&amp;CHAR(96+D$1)&amp;$A23)),"",INDIRECT("'"&amp;CountryList!$J$3&amp;"'!"&amp;CHAR(96+D$1)&amp;$A23))</f>
        <v>#REF!</v>
      </c>
      <c r="E22" s="50" t="e">
        <f t="array" aca="1" ref="E22" ca="1">IF(ISBLANK(INDIRECT("'"&amp;CountryList!$J$3&amp;"'!"&amp;CHAR(96+E$1)&amp;$A23)),"",INDIRECT("'"&amp;CountryList!$J$3&amp;"'!"&amp;CHAR(96+E$1)&amp;$A23))</f>
        <v>#REF!</v>
      </c>
      <c r="F22" s="50" t="e">
        <f t="array" aca="1" ref="F22" ca="1">IF(ISBLANK(INDIRECT("'"&amp;CountryList!$J$3&amp;"'!"&amp;CHAR(96+F$1)&amp;$A23)),"",INDIRECT("'"&amp;CountryList!$J$3&amp;"'!"&amp;CHAR(96+F$1)&amp;$A23))</f>
        <v>#REF!</v>
      </c>
      <c r="G22" s="50" t="e">
        <f t="array" aca="1" ref="G22" ca="1">IF(ISBLANK(INDIRECT("'"&amp;CountryList!$J$3&amp;"'!"&amp;CHAR(96+G$1)&amp;$A23)),"",INDIRECT("'"&amp;CountryList!$J$3&amp;"'!"&amp;CHAR(96+G$1)&amp;$A23))</f>
        <v>#REF!</v>
      </c>
      <c r="H22" s="50" t="e">
        <f t="array" aca="1" ref="H22" ca="1">IF(ISBLANK(INDIRECT("'"&amp;CountryList!$J$3&amp;"'!"&amp;CHAR(96+H$1)&amp;$A23)),"",INDIRECT("'"&amp;CountryList!$J$3&amp;"'!"&amp;CHAR(96+H$1)&amp;$A23))</f>
        <v>#REF!</v>
      </c>
      <c r="I22" s="50" t="e">
        <f t="array" aca="1" ref="I22" ca="1">IF(ISBLANK(INDIRECT("'"&amp;CountryList!$J$3&amp;"'!"&amp;CHAR(96+I$1)&amp;$A23)),"",INDIRECT("'"&amp;CountryList!$J$3&amp;"'!"&amp;CHAR(96+I$1)&amp;$A23))</f>
        <v>#REF!</v>
      </c>
      <c r="J22" s="31"/>
      <c r="K22" s="73"/>
      <c r="L22" s="78" t="e">
        <f t="array" aca="1" ref="L22" ca="1">IF(ISBLANK(INDIRECT("'"&amp;CountryList!$J$3&amp;"'!"&amp;CHAR(96+L$1)&amp;$A23)),"",INDIRECT("'"&amp;CountryList!$J$3&amp;"'!"&amp;CHAR(96+L$1)&amp;$A23))</f>
        <v>#REF!</v>
      </c>
    </row>
    <row r="23" spans="1:12" ht="16" x14ac:dyDescent="0.2">
      <c r="A23">
        <v>21</v>
      </c>
      <c r="B23" s="227"/>
      <c r="C23" s="69" t="s">
        <v>27</v>
      </c>
      <c r="D23" s="50" t="e">
        <f t="array" aca="1" ref="D23" ca="1">IF(ISBLANK(INDIRECT("'"&amp;CountryList!$J$3&amp;"'!"&amp;CHAR(96+D$1)&amp;$A24)),"",INDIRECT("'"&amp;CountryList!$J$3&amp;"'!"&amp;CHAR(96+D$1)&amp;$A24))</f>
        <v>#REF!</v>
      </c>
      <c r="E23" s="50" t="e">
        <f t="array" aca="1" ref="E23" ca="1">IF(ISBLANK(INDIRECT("'"&amp;CountryList!$J$3&amp;"'!"&amp;CHAR(96+E$1)&amp;$A24)),"",INDIRECT("'"&amp;CountryList!$J$3&amp;"'!"&amp;CHAR(96+E$1)&amp;$A24))</f>
        <v>#REF!</v>
      </c>
      <c r="F23" s="50" t="e">
        <f t="array" aca="1" ref="F23" ca="1">IF(ISBLANK(INDIRECT("'"&amp;CountryList!$J$3&amp;"'!"&amp;CHAR(96+F$1)&amp;$A24)),"",INDIRECT("'"&amp;CountryList!$J$3&amp;"'!"&amp;CHAR(96+F$1)&amp;$A24))</f>
        <v>#REF!</v>
      </c>
      <c r="G23" s="50" t="e">
        <f t="array" aca="1" ref="G23" ca="1">IF(ISBLANK(INDIRECT("'"&amp;CountryList!$J$3&amp;"'!"&amp;CHAR(96+G$1)&amp;$A24)),"",INDIRECT("'"&amp;CountryList!$J$3&amp;"'!"&amp;CHAR(96+G$1)&amp;$A24))</f>
        <v>#REF!</v>
      </c>
      <c r="H23" s="50" t="e">
        <f t="array" aca="1" ref="H23" ca="1">IF(ISBLANK(INDIRECT("'"&amp;CountryList!$J$3&amp;"'!"&amp;CHAR(96+H$1)&amp;$A24)),"",INDIRECT("'"&amp;CountryList!$J$3&amp;"'!"&amp;CHAR(96+H$1)&amp;$A24))</f>
        <v>#REF!</v>
      </c>
      <c r="I23" s="50" t="e">
        <f t="array" aca="1" ref="I23" ca="1">IF(ISBLANK(INDIRECT("'"&amp;CountryList!$J$3&amp;"'!"&amp;CHAR(96+I$1)&amp;$A24)),"",INDIRECT("'"&amp;CountryList!$J$3&amp;"'!"&amp;CHAR(96+I$1)&amp;$A24))</f>
        <v>#REF!</v>
      </c>
      <c r="J23" s="31" t="s">
        <v>112</v>
      </c>
      <c r="K23" s="73" t="s">
        <v>20</v>
      </c>
      <c r="L23" s="78" t="e">
        <f t="array" aca="1" ref="L23" ca="1">IF(ISBLANK(INDIRECT("'"&amp;CountryList!$J$3&amp;"'!"&amp;CHAR(96+L$1)&amp;$A24)),"",INDIRECT("'"&amp;CountryList!$J$3&amp;"'!"&amp;CHAR(96+L$1)&amp;$A24))</f>
        <v>#REF!</v>
      </c>
    </row>
    <row r="24" spans="1:12" ht="16" x14ac:dyDescent="0.2">
      <c r="A24">
        <v>22</v>
      </c>
      <c r="B24" s="228"/>
      <c r="C24" s="69" t="s">
        <v>28</v>
      </c>
      <c r="D24" s="50" t="e">
        <f t="array" aca="1" ref="D24" ca="1">IF(ISBLANK(INDIRECT("'"&amp;CountryList!$J$3&amp;"'!"&amp;CHAR(96+D$1)&amp;$A25)),"",INDIRECT("'"&amp;CountryList!$J$3&amp;"'!"&amp;CHAR(96+D$1)&amp;$A25))</f>
        <v>#REF!</v>
      </c>
      <c r="E24" s="50" t="e">
        <f t="array" aca="1" ref="E24" ca="1">IF(ISBLANK(INDIRECT("'"&amp;CountryList!$J$3&amp;"'!"&amp;CHAR(96+E$1)&amp;$A25)),"",INDIRECT("'"&amp;CountryList!$J$3&amp;"'!"&amp;CHAR(96+E$1)&amp;$A25))</f>
        <v>#REF!</v>
      </c>
      <c r="F24" s="50" t="e">
        <f t="array" aca="1" ref="F24" ca="1">IF(ISBLANK(INDIRECT("'"&amp;CountryList!$J$3&amp;"'!"&amp;CHAR(96+F$1)&amp;$A25)),"",INDIRECT("'"&amp;CountryList!$J$3&amp;"'!"&amp;CHAR(96+F$1)&amp;$A25))</f>
        <v>#REF!</v>
      </c>
      <c r="G24" s="50" t="e">
        <f t="array" aca="1" ref="G24" ca="1">IF(ISBLANK(INDIRECT("'"&amp;CountryList!$J$3&amp;"'!"&amp;CHAR(96+G$1)&amp;$A25)),"",INDIRECT("'"&amp;CountryList!$J$3&amp;"'!"&amp;CHAR(96+G$1)&amp;$A25))</f>
        <v>#REF!</v>
      </c>
      <c r="H24" s="50" t="e">
        <f t="array" aca="1" ref="H24" ca="1">IF(ISBLANK(INDIRECT("'"&amp;CountryList!$J$3&amp;"'!"&amp;CHAR(96+H$1)&amp;$A25)),"",INDIRECT("'"&amp;CountryList!$J$3&amp;"'!"&amp;CHAR(96+H$1)&amp;$A25))</f>
        <v>#REF!</v>
      </c>
      <c r="I24" s="50" t="e">
        <f t="array" aca="1" ref="I24" ca="1">IF(ISBLANK(INDIRECT("'"&amp;CountryList!$J$3&amp;"'!"&amp;CHAR(96+I$1)&amp;$A25)),"",INDIRECT("'"&amp;CountryList!$J$3&amp;"'!"&amp;CHAR(96+I$1)&amp;$A25))</f>
        <v>#REF!</v>
      </c>
      <c r="J24" s="31" t="s">
        <v>117</v>
      </c>
      <c r="K24" s="8" t="s">
        <v>29</v>
      </c>
      <c r="L24" s="78" t="e">
        <f t="array" aca="1" ref="L24" ca="1">IF(ISBLANK(INDIRECT("'"&amp;CountryList!$J$3&amp;"'!"&amp;CHAR(96+L$1)&amp;$A25)),"",INDIRECT("'"&amp;CountryList!$J$3&amp;"'!"&amp;CHAR(96+L$1)&amp;$A25))</f>
        <v>#REF!</v>
      </c>
    </row>
    <row r="25" spans="1:12" x14ac:dyDescent="0.2">
      <c r="A25">
        <v>23</v>
      </c>
      <c r="B25" s="240" t="s">
        <v>30</v>
      </c>
      <c r="C25" s="240"/>
      <c r="D25" s="10"/>
      <c r="E25" s="10"/>
      <c r="F25" s="10"/>
      <c r="G25" s="10"/>
      <c r="H25" s="10"/>
      <c r="I25" s="10"/>
      <c r="J25" s="9"/>
      <c r="K25" s="79"/>
      <c r="L25" s="79"/>
    </row>
    <row r="26" spans="1:12" ht="16" x14ac:dyDescent="0.2">
      <c r="A26">
        <v>24</v>
      </c>
      <c r="B26" s="229" t="s">
        <v>31</v>
      </c>
      <c r="C26" s="69" t="s">
        <v>32</v>
      </c>
      <c r="D26" s="50" t="e">
        <f t="array" aca="1" ref="D26" ca="1">IF(ISBLANK(INDIRECT("'"&amp;CountryList!$J$3&amp;"'!"&amp;CHAR(96+D$1)&amp;$A27)),"",INDIRECT("'"&amp;CountryList!$J$3&amp;"'!"&amp;CHAR(96+D$1)&amp;$A27))</f>
        <v>#REF!</v>
      </c>
      <c r="E26" s="50" t="e">
        <f t="array" aca="1" ref="E26" ca="1">IF(ISBLANK(INDIRECT("'"&amp;CountryList!$J$3&amp;"'!"&amp;CHAR(96+E$1)&amp;$A27)),"",INDIRECT("'"&amp;CountryList!$J$3&amp;"'!"&amp;CHAR(96+E$1)&amp;$A27))</f>
        <v>#REF!</v>
      </c>
      <c r="F26" s="50" t="e">
        <f t="array" aca="1" ref="F26" ca="1">IF(ISBLANK(INDIRECT("'"&amp;CountryList!$J$3&amp;"'!"&amp;CHAR(96+F$1)&amp;$A27)),"",INDIRECT("'"&amp;CountryList!$J$3&amp;"'!"&amp;CHAR(96+F$1)&amp;$A27))</f>
        <v>#REF!</v>
      </c>
      <c r="G26" s="50" t="e">
        <f t="array" aca="1" ref="G26" ca="1">IF(ISBLANK(INDIRECT("'"&amp;CountryList!$J$3&amp;"'!"&amp;CHAR(96+G$1)&amp;$A27)),"",INDIRECT("'"&amp;CountryList!$J$3&amp;"'!"&amp;CHAR(96+G$1)&amp;$A27))</f>
        <v>#REF!</v>
      </c>
      <c r="H26" s="50" t="e">
        <f t="array" aca="1" ref="H26" ca="1">IF(ISBLANK(INDIRECT("'"&amp;CountryList!$J$3&amp;"'!"&amp;CHAR(96+H$1)&amp;$A27)),"",INDIRECT("'"&amp;CountryList!$J$3&amp;"'!"&amp;CHAR(96+H$1)&amp;$A27))</f>
        <v>#REF!</v>
      </c>
      <c r="I26" s="50" t="e">
        <f t="array" aca="1" ref="I26" ca="1">IF(ISBLANK(INDIRECT("'"&amp;CountryList!$J$3&amp;"'!"&amp;CHAR(96+I$1)&amp;$A27)),"",INDIRECT("'"&amp;CountryList!$J$3&amp;"'!"&amp;CHAR(96+I$1)&amp;$A27))</f>
        <v>#REF!</v>
      </c>
      <c r="J26" s="69" t="s">
        <v>115</v>
      </c>
      <c r="K26" s="76" t="s">
        <v>11</v>
      </c>
      <c r="L26" s="78" t="e">
        <f t="array" aca="1" ref="L26" ca="1">IF(ISBLANK(INDIRECT("'"&amp;CountryList!$J$3&amp;"'!"&amp;CHAR(96+L$1)&amp;$A27)),"",INDIRECT("'"&amp;CountryList!$J$3&amp;"'!"&amp;CHAR(96+L$1)&amp;$A27))</f>
        <v>#REF!</v>
      </c>
    </row>
    <row r="27" spans="1:12" ht="16" x14ac:dyDescent="0.2">
      <c r="A27">
        <v>25</v>
      </c>
      <c r="B27" s="230"/>
      <c r="C27" s="69" t="s">
        <v>33</v>
      </c>
      <c r="D27" s="50" t="e">
        <f t="array" aca="1" ref="D27" ca="1">IF(ISBLANK(INDIRECT("'"&amp;CountryList!$J$3&amp;"'!"&amp;CHAR(96+D$1)&amp;$A28)),"",INDIRECT("'"&amp;CountryList!$J$3&amp;"'!"&amp;CHAR(96+D$1)&amp;$A28))</f>
        <v>#REF!</v>
      </c>
      <c r="E27" s="50" t="e">
        <f t="array" aca="1" ref="E27" ca="1">IF(ISBLANK(INDIRECT("'"&amp;CountryList!$J$3&amp;"'!"&amp;CHAR(96+E$1)&amp;$A28)),"",INDIRECT("'"&amp;CountryList!$J$3&amp;"'!"&amp;CHAR(96+E$1)&amp;$A28))</f>
        <v>#REF!</v>
      </c>
      <c r="F27" s="50" t="e">
        <f t="array" aca="1" ref="F27" ca="1">IF(ISBLANK(INDIRECT("'"&amp;CountryList!$J$3&amp;"'!"&amp;CHAR(96+F$1)&amp;$A28)),"",INDIRECT("'"&amp;CountryList!$J$3&amp;"'!"&amp;CHAR(96+F$1)&amp;$A28))</f>
        <v>#REF!</v>
      </c>
      <c r="G27" s="50" t="e">
        <f t="array" aca="1" ref="G27" ca="1">IF(ISBLANK(INDIRECT("'"&amp;CountryList!$J$3&amp;"'!"&amp;CHAR(96+G$1)&amp;$A28)),"",INDIRECT("'"&amp;CountryList!$J$3&amp;"'!"&amp;CHAR(96+G$1)&amp;$A28))</f>
        <v>#REF!</v>
      </c>
      <c r="H27" s="50" t="e">
        <f t="array" aca="1" ref="H27" ca="1">IF(ISBLANK(INDIRECT("'"&amp;CountryList!$J$3&amp;"'!"&amp;CHAR(96+H$1)&amp;$A28)),"",INDIRECT("'"&amp;CountryList!$J$3&amp;"'!"&amp;CHAR(96+H$1)&amp;$A28))</f>
        <v>#REF!</v>
      </c>
      <c r="I27" s="50" t="e">
        <f t="array" aca="1" ref="I27" ca="1">IF(ISBLANK(INDIRECT("'"&amp;CountryList!$J$3&amp;"'!"&amp;CHAR(96+I$1)&amp;$A28)),"",INDIRECT("'"&amp;CountryList!$J$3&amp;"'!"&amp;CHAR(96+I$1)&amp;$A28))</f>
        <v>#REF!</v>
      </c>
      <c r="J27" s="69" t="s">
        <v>115</v>
      </c>
      <c r="K27" s="76" t="s">
        <v>11</v>
      </c>
      <c r="L27" s="78" t="e">
        <f t="array" aca="1" ref="L27" ca="1">IF(ISBLANK(INDIRECT("'"&amp;CountryList!$J$3&amp;"'!"&amp;CHAR(96+L$1)&amp;$A28)),"",INDIRECT("'"&amp;CountryList!$J$3&amp;"'!"&amp;CHAR(96+L$1)&amp;$A28))</f>
        <v>#REF!</v>
      </c>
    </row>
    <row r="28" spans="1:12" ht="16" x14ac:dyDescent="0.2">
      <c r="A28">
        <v>26</v>
      </c>
      <c r="B28" s="230"/>
      <c r="C28" s="69" t="s">
        <v>34</v>
      </c>
      <c r="D28" s="50" t="e">
        <f t="array" aca="1" ref="D28" ca="1">IF(ISBLANK(INDIRECT("'"&amp;CountryList!$J$3&amp;"'!"&amp;CHAR(96+D$1)&amp;$A29)),"",INDIRECT("'"&amp;CountryList!$J$3&amp;"'!"&amp;CHAR(96+D$1)&amp;$A29))</f>
        <v>#REF!</v>
      </c>
      <c r="E28" s="50" t="e">
        <f t="array" aca="1" ref="E28" ca="1">IF(ISBLANK(INDIRECT("'"&amp;CountryList!$J$3&amp;"'!"&amp;CHAR(96+E$1)&amp;$A29)),"",INDIRECT("'"&amp;CountryList!$J$3&amp;"'!"&amp;CHAR(96+E$1)&amp;$A29))</f>
        <v>#REF!</v>
      </c>
      <c r="F28" s="50" t="e">
        <f t="array" aca="1" ref="F28" ca="1">IF(ISBLANK(INDIRECT("'"&amp;CountryList!$J$3&amp;"'!"&amp;CHAR(96+F$1)&amp;$A29)),"",INDIRECT("'"&amp;CountryList!$J$3&amp;"'!"&amp;CHAR(96+F$1)&amp;$A29))</f>
        <v>#REF!</v>
      </c>
      <c r="G28" s="50" t="e">
        <f t="array" aca="1" ref="G28" ca="1">IF(ISBLANK(INDIRECT("'"&amp;CountryList!$J$3&amp;"'!"&amp;CHAR(96+G$1)&amp;$A29)),"",INDIRECT("'"&amp;CountryList!$J$3&amp;"'!"&amp;CHAR(96+G$1)&amp;$A29))</f>
        <v>#REF!</v>
      </c>
      <c r="H28" s="50" t="e">
        <f t="array" aca="1" ref="H28" ca="1">IF(ISBLANK(INDIRECT("'"&amp;CountryList!$J$3&amp;"'!"&amp;CHAR(96+H$1)&amp;$A29)),"",INDIRECT("'"&amp;CountryList!$J$3&amp;"'!"&amp;CHAR(96+H$1)&amp;$A29))</f>
        <v>#REF!</v>
      </c>
      <c r="I28" s="50" t="e">
        <f t="array" aca="1" ref="I28" ca="1">IF(ISBLANK(INDIRECT("'"&amp;CountryList!$J$3&amp;"'!"&amp;CHAR(96+I$1)&amp;$A29)),"",INDIRECT("'"&amp;CountryList!$J$3&amp;"'!"&amp;CHAR(96+I$1)&amp;$A29))</f>
        <v>#REF!</v>
      </c>
      <c r="J28" s="69" t="s">
        <v>115</v>
      </c>
      <c r="K28" s="76" t="s">
        <v>11</v>
      </c>
      <c r="L28" s="78" t="e">
        <f t="array" aca="1" ref="L28" ca="1">IF(ISBLANK(INDIRECT("'"&amp;CountryList!$J$3&amp;"'!"&amp;CHAR(96+L$1)&amp;$A29)),"",INDIRECT("'"&amp;CountryList!$J$3&amp;"'!"&amp;CHAR(96+L$1)&amp;$A29))</f>
        <v>#REF!</v>
      </c>
    </row>
    <row r="29" spans="1:12" ht="16" x14ac:dyDescent="0.2">
      <c r="A29">
        <v>27</v>
      </c>
      <c r="B29" s="230"/>
      <c r="C29" s="69" t="s">
        <v>35</v>
      </c>
      <c r="D29" s="50" t="e">
        <f t="array" aca="1" ref="D29" ca="1">IF(ISBLANK(INDIRECT("'"&amp;CountryList!$J$3&amp;"'!"&amp;CHAR(96+D$1)&amp;$A30)),"",INDIRECT("'"&amp;CountryList!$J$3&amp;"'!"&amp;CHAR(96+D$1)&amp;$A30))</f>
        <v>#REF!</v>
      </c>
      <c r="E29" s="50" t="e">
        <f t="array" aca="1" ref="E29" ca="1">IF(ISBLANK(INDIRECT("'"&amp;CountryList!$J$3&amp;"'!"&amp;CHAR(96+E$1)&amp;$A30)),"",INDIRECT("'"&amp;CountryList!$J$3&amp;"'!"&amp;CHAR(96+E$1)&amp;$A30))</f>
        <v>#REF!</v>
      </c>
      <c r="F29" s="50" t="e">
        <f t="array" aca="1" ref="F29" ca="1">IF(ISBLANK(INDIRECT("'"&amp;CountryList!$J$3&amp;"'!"&amp;CHAR(96+F$1)&amp;$A30)),"",INDIRECT("'"&amp;CountryList!$J$3&amp;"'!"&amp;CHAR(96+F$1)&amp;$A30))</f>
        <v>#REF!</v>
      </c>
      <c r="G29" s="50" t="e">
        <f t="array" aca="1" ref="G29" ca="1">IF(ISBLANK(INDIRECT("'"&amp;CountryList!$J$3&amp;"'!"&amp;CHAR(96+G$1)&amp;$A30)),"",INDIRECT("'"&amp;CountryList!$J$3&amp;"'!"&amp;CHAR(96+G$1)&amp;$A30))</f>
        <v>#REF!</v>
      </c>
      <c r="H29" s="50" t="e">
        <f t="array" aca="1" ref="H29" ca="1">IF(ISBLANK(INDIRECT("'"&amp;CountryList!$J$3&amp;"'!"&amp;CHAR(96+H$1)&amp;$A30)),"",INDIRECT("'"&amp;CountryList!$J$3&amp;"'!"&amp;CHAR(96+H$1)&amp;$A30))</f>
        <v>#REF!</v>
      </c>
      <c r="I29" s="50" t="e">
        <f t="array" aca="1" ref="I29" ca="1">IF(ISBLANK(INDIRECT("'"&amp;CountryList!$J$3&amp;"'!"&amp;CHAR(96+I$1)&amp;$A30)),"",INDIRECT("'"&amp;CountryList!$J$3&amp;"'!"&amp;CHAR(96+I$1)&amp;$A30))</f>
        <v>#REF!</v>
      </c>
      <c r="J29" s="69" t="s">
        <v>115</v>
      </c>
      <c r="K29" s="76" t="s">
        <v>11</v>
      </c>
      <c r="L29" s="78" t="e">
        <f t="array" aca="1" ref="L29" ca="1">IF(ISBLANK(INDIRECT("'"&amp;CountryList!$J$3&amp;"'!"&amp;CHAR(96+L$1)&amp;$A30)),"",INDIRECT("'"&amp;CountryList!$J$3&amp;"'!"&amp;CHAR(96+L$1)&amp;$A30))</f>
        <v>#REF!</v>
      </c>
    </row>
    <row r="30" spans="1:12" ht="16" x14ac:dyDescent="0.2">
      <c r="A30">
        <v>28</v>
      </c>
      <c r="B30" s="230"/>
      <c r="C30" s="69" t="s">
        <v>36</v>
      </c>
      <c r="D30" s="50" t="e">
        <f t="array" aca="1" ref="D30" ca="1">IF(ISBLANK(INDIRECT("'"&amp;CountryList!$J$3&amp;"'!"&amp;CHAR(96+D$1)&amp;$A31)),"",INDIRECT("'"&amp;CountryList!$J$3&amp;"'!"&amp;CHAR(96+D$1)&amp;$A31))</f>
        <v>#REF!</v>
      </c>
      <c r="E30" s="50" t="e">
        <f t="array" aca="1" ref="E30" ca="1">IF(ISBLANK(INDIRECT("'"&amp;CountryList!$J$3&amp;"'!"&amp;CHAR(96+E$1)&amp;$A31)),"",INDIRECT("'"&amp;CountryList!$J$3&amp;"'!"&amp;CHAR(96+E$1)&amp;$A31))</f>
        <v>#REF!</v>
      </c>
      <c r="F30" s="50" t="e">
        <f t="array" aca="1" ref="F30" ca="1">IF(ISBLANK(INDIRECT("'"&amp;CountryList!$J$3&amp;"'!"&amp;CHAR(96+F$1)&amp;$A31)),"",INDIRECT("'"&amp;CountryList!$J$3&amp;"'!"&amp;CHAR(96+F$1)&amp;$A31))</f>
        <v>#REF!</v>
      </c>
      <c r="G30" s="50" t="e">
        <f t="array" aca="1" ref="G30" ca="1">IF(ISBLANK(INDIRECT("'"&amp;CountryList!$J$3&amp;"'!"&amp;CHAR(96+G$1)&amp;$A31)),"",INDIRECT("'"&amp;CountryList!$J$3&amp;"'!"&amp;CHAR(96+G$1)&amp;$A31))</f>
        <v>#REF!</v>
      </c>
      <c r="H30" s="50" t="e">
        <f t="array" aca="1" ref="H30" ca="1">IF(ISBLANK(INDIRECT("'"&amp;CountryList!$J$3&amp;"'!"&amp;CHAR(96+H$1)&amp;$A31)),"",INDIRECT("'"&amp;CountryList!$J$3&amp;"'!"&amp;CHAR(96+H$1)&amp;$A31))</f>
        <v>#REF!</v>
      </c>
      <c r="I30" s="50" t="e">
        <f t="array" aca="1" ref="I30" ca="1">IF(ISBLANK(INDIRECT("'"&amp;CountryList!$J$3&amp;"'!"&amp;CHAR(96+I$1)&amp;$A31)),"",INDIRECT("'"&amp;CountryList!$J$3&amp;"'!"&amp;CHAR(96+I$1)&amp;$A31))</f>
        <v>#REF!</v>
      </c>
      <c r="J30" s="69" t="s">
        <v>115</v>
      </c>
      <c r="K30" s="76" t="s">
        <v>11</v>
      </c>
      <c r="L30" s="78" t="e">
        <f t="array" aca="1" ref="L30" ca="1">IF(ISBLANK(INDIRECT("'"&amp;CountryList!$J$3&amp;"'!"&amp;CHAR(96+L$1)&amp;$A31)),"",INDIRECT("'"&amp;CountryList!$J$3&amp;"'!"&amp;CHAR(96+L$1)&amp;$A31))</f>
        <v>#REF!</v>
      </c>
    </row>
    <row r="31" spans="1:12" ht="16" x14ac:dyDescent="0.2">
      <c r="A31">
        <v>29</v>
      </c>
      <c r="B31" s="230"/>
      <c r="C31" s="69" t="s">
        <v>37</v>
      </c>
      <c r="D31" s="50" t="e">
        <f t="array" aca="1" ref="D31" ca="1">IF(ISBLANK(INDIRECT("'"&amp;CountryList!$J$3&amp;"'!"&amp;CHAR(96+D$1)&amp;$A32)),"",INDIRECT("'"&amp;CountryList!$J$3&amp;"'!"&amp;CHAR(96+D$1)&amp;$A32))</f>
        <v>#REF!</v>
      </c>
      <c r="E31" s="50" t="e">
        <f t="array" aca="1" ref="E31" ca="1">IF(ISBLANK(INDIRECT("'"&amp;CountryList!$J$3&amp;"'!"&amp;CHAR(96+E$1)&amp;$A32)),"",INDIRECT("'"&amp;CountryList!$J$3&amp;"'!"&amp;CHAR(96+E$1)&amp;$A32))</f>
        <v>#REF!</v>
      </c>
      <c r="F31" s="50" t="e">
        <f t="array" aca="1" ref="F31" ca="1">IF(ISBLANK(INDIRECT("'"&amp;CountryList!$J$3&amp;"'!"&amp;CHAR(96+F$1)&amp;$A32)),"",INDIRECT("'"&amp;CountryList!$J$3&amp;"'!"&amp;CHAR(96+F$1)&amp;$A32))</f>
        <v>#REF!</v>
      </c>
      <c r="G31" s="50" t="e">
        <f t="array" aca="1" ref="G31" ca="1">IF(ISBLANK(INDIRECT("'"&amp;CountryList!$J$3&amp;"'!"&amp;CHAR(96+G$1)&amp;$A32)),"",INDIRECT("'"&amp;CountryList!$J$3&amp;"'!"&amp;CHAR(96+G$1)&amp;$A32))</f>
        <v>#REF!</v>
      </c>
      <c r="H31" s="50" t="e">
        <f t="array" aca="1" ref="H31" ca="1">IF(ISBLANK(INDIRECT("'"&amp;CountryList!$J$3&amp;"'!"&amp;CHAR(96+H$1)&amp;$A32)),"",INDIRECT("'"&amp;CountryList!$J$3&amp;"'!"&amp;CHAR(96+H$1)&amp;$A32))</f>
        <v>#REF!</v>
      </c>
      <c r="I31" s="50" t="e">
        <f t="array" aca="1" ref="I31" ca="1">IF(ISBLANK(INDIRECT("'"&amp;CountryList!$J$3&amp;"'!"&amp;CHAR(96+I$1)&amp;$A32)),"",INDIRECT("'"&amp;CountryList!$J$3&amp;"'!"&amp;CHAR(96+I$1)&amp;$A32))</f>
        <v>#REF!</v>
      </c>
      <c r="J31" s="69" t="s">
        <v>115</v>
      </c>
      <c r="K31" s="76" t="s">
        <v>11</v>
      </c>
      <c r="L31" s="78" t="e">
        <f t="array" aca="1" ref="L31" ca="1">IF(ISBLANK(INDIRECT("'"&amp;CountryList!$J$3&amp;"'!"&amp;CHAR(96+L$1)&amp;$A32)),"",INDIRECT("'"&amp;CountryList!$J$3&amp;"'!"&amp;CHAR(96+L$1)&amp;$A32))</f>
        <v>#REF!</v>
      </c>
    </row>
    <row r="32" spans="1:12" ht="16" x14ac:dyDescent="0.2">
      <c r="A32">
        <v>30</v>
      </c>
      <c r="B32" s="230"/>
      <c r="C32" s="69" t="s">
        <v>38</v>
      </c>
      <c r="D32" s="50" t="e">
        <f t="array" aca="1" ref="D32" ca="1">IF(ISBLANK(INDIRECT("'"&amp;CountryList!$J$3&amp;"'!"&amp;CHAR(96+D$1)&amp;$A33)),"",INDIRECT("'"&amp;CountryList!$J$3&amp;"'!"&amp;CHAR(96+D$1)&amp;$A33))</f>
        <v>#REF!</v>
      </c>
      <c r="E32" s="50" t="e">
        <f t="array" aca="1" ref="E32" ca="1">IF(ISBLANK(INDIRECT("'"&amp;CountryList!$J$3&amp;"'!"&amp;CHAR(96+E$1)&amp;$A33)),"",INDIRECT("'"&amp;CountryList!$J$3&amp;"'!"&amp;CHAR(96+E$1)&amp;$A33))</f>
        <v>#REF!</v>
      </c>
      <c r="F32" s="50" t="e">
        <f t="array" aca="1" ref="F32" ca="1">IF(ISBLANK(INDIRECT("'"&amp;CountryList!$J$3&amp;"'!"&amp;CHAR(96+F$1)&amp;$A33)),"",INDIRECT("'"&amp;CountryList!$J$3&amp;"'!"&amp;CHAR(96+F$1)&amp;$A33))</f>
        <v>#REF!</v>
      </c>
      <c r="G32" s="50" t="e">
        <f t="array" aca="1" ref="G32" ca="1">IF(ISBLANK(INDIRECT("'"&amp;CountryList!$J$3&amp;"'!"&amp;CHAR(96+G$1)&amp;$A33)),"",INDIRECT("'"&amp;CountryList!$J$3&amp;"'!"&amp;CHAR(96+G$1)&amp;$A33))</f>
        <v>#REF!</v>
      </c>
      <c r="H32" s="50" t="e">
        <f t="array" aca="1" ref="H32" ca="1">IF(ISBLANK(INDIRECT("'"&amp;CountryList!$J$3&amp;"'!"&amp;CHAR(96+H$1)&amp;$A33)),"",INDIRECT("'"&amp;CountryList!$J$3&amp;"'!"&amp;CHAR(96+H$1)&amp;$A33))</f>
        <v>#REF!</v>
      </c>
      <c r="I32" s="50" t="e">
        <f t="array" aca="1" ref="I32" ca="1">IF(ISBLANK(INDIRECT("'"&amp;CountryList!$J$3&amp;"'!"&amp;CHAR(96+I$1)&amp;$A33)),"",INDIRECT("'"&amp;CountryList!$J$3&amp;"'!"&amp;CHAR(96+I$1)&amp;$A33))</f>
        <v>#REF!</v>
      </c>
      <c r="J32" s="69" t="s">
        <v>115</v>
      </c>
      <c r="K32" s="76" t="s">
        <v>11</v>
      </c>
      <c r="L32" s="78" t="e">
        <f t="array" aca="1" ref="L32" ca="1">IF(ISBLANK(INDIRECT("'"&amp;CountryList!$J$3&amp;"'!"&amp;CHAR(96+L$1)&amp;$A33)),"",INDIRECT("'"&amp;CountryList!$J$3&amp;"'!"&amp;CHAR(96+L$1)&amp;$A33))</f>
        <v>#REF!</v>
      </c>
    </row>
    <row r="33" spans="1:12" ht="16" x14ac:dyDescent="0.2">
      <c r="A33">
        <v>31</v>
      </c>
      <c r="B33" s="230"/>
      <c r="C33" s="69" t="s">
        <v>39</v>
      </c>
      <c r="D33" s="50" t="e">
        <f t="array" aca="1" ref="D33" ca="1">IF(ISBLANK(INDIRECT("'"&amp;CountryList!$J$3&amp;"'!"&amp;CHAR(96+D$1)&amp;$A34)),"",INDIRECT("'"&amp;CountryList!$J$3&amp;"'!"&amp;CHAR(96+D$1)&amp;$A34))</f>
        <v>#REF!</v>
      </c>
      <c r="E33" s="50" t="e">
        <f t="array" aca="1" ref="E33" ca="1">IF(ISBLANK(INDIRECT("'"&amp;CountryList!$J$3&amp;"'!"&amp;CHAR(96+E$1)&amp;$A34)),"",INDIRECT("'"&amp;CountryList!$J$3&amp;"'!"&amp;CHAR(96+E$1)&amp;$A34))</f>
        <v>#REF!</v>
      </c>
      <c r="F33" s="50" t="e">
        <f t="array" aca="1" ref="F33" ca="1">IF(ISBLANK(INDIRECT("'"&amp;CountryList!$J$3&amp;"'!"&amp;CHAR(96+F$1)&amp;$A34)),"",INDIRECT("'"&amp;CountryList!$J$3&amp;"'!"&amp;CHAR(96+F$1)&amp;$A34))</f>
        <v>#REF!</v>
      </c>
      <c r="G33" s="50" t="e">
        <f t="array" aca="1" ref="G33" ca="1">IF(ISBLANK(INDIRECT("'"&amp;CountryList!$J$3&amp;"'!"&amp;CHAR(96+G$1)&amp;$A34)),"",INDIRECT("'"&amp;CountryList!$J$3&amp;"'!"&amp;CHAR(96+G$1)&amp;$A34))</f>
        <v>#REF!</v>
      </c>
      <c r="H33" s="50" t="e">
        <f t="array" aca="1" ref="H33" ca="1">IF(ISBLANK(INDIRECT("'"&amp;CountryList!$J$3&amp;"'!"&amp;CHAR(96+H$1)&amp;$A34)),"",INDIRECT("'"&amp;CountryList!$J$3&amp;"'!"&amp;CHAR(96+H$1)&amp;$A34))</f>
        <v>#REF!</v>
      </c>
      <c r="I33" s="50" t="e">
        <f t="array" aca="1" ref="I33" ca="1">IF(ISBLANK(INDIRECT("'"&amp;CountryList!$J$3&amp;"'!"&amp;CHAR(96+I$1)&amp;$A34)),"",INDIRECT("'"&amp;CountryList!$J$3&amp;"'!"&amp;CHAR(96+I$1)&amp;$A34))</f>
        <v>#REF!</v>
      </c>
      <c r="J33" s="69" t="s">
        <v>115</v>
      </c>
      <c r="K33" s="8" t="s">
        <v>40</v>
      </c>
      <c r="L33" s="78" t="e">
        <f t="array" aca="1" ref="L33" ca="1">IF(ISBLANK(INDIRECT("'"&amp;CountryList!$J$3&amp;"'!"&amp;CHAR(96+L$1)&amp;$A34)),"",INDIRECT("'"&amp;CountryList!$J$3&amp;"'!"&amp;CHAR(96+L$1)&amp;$A34))</f>
        <v>#REF!</v>
      </c>
    </row>
    <row r="34" spans="1:12" ht="16" x14ac:dyDescent="0.2">
      <c r="A34">
        <v>32</v>
      </c>
      <c r="B34" s="230"/>
      <c r="C34" s="69" t="s">
        <v>41</v>
      </c>
      <c r="D34" s="50" t="e">
        <f t="array" aca="1" ref="D34" ca="1">IF(ISBLANK(INDIRECT("'"&amp;CountryList!$J$3&amp;"'!"&amp;CHAR(96+D$1)&amp;$A35)),"",INDIRECT("'"&amp;CountryList!$J$3&amp;"'!"&amp;CHAR(96+D$1)&amp;$A35))</f>
        <v>#REF!</v>
      </c>
      <c r="E34" s="50" t="e">
        <f t="array" aca="1" ref="E34" ca="1">IF(ISBLANK(INDIRECT("'"&amp;CountryList!$J$3&amp;"'!"&amp;CHAR(96+E$1)&amp;$A35)),"",INDIRECT("'"&amp;CountryList!$J$3&amp;"'!"&amp;CHAR(96+E$1)&amp;$A35))</f>
        <v>#REF!</v>
      </c>
      <c r="F34" s="50" t="e">
        <f t="array" aca="1" ref="F34" ca="1">IF(ISBLANK(INDIRECT("'"&amp;CountryList!$J$3&amp;"'!"&amp;CHAR(96+F$1)&amp;$A35)),"",INDIRECT("'"&amp;CountryList!$J$3&amp;"'!"&amp;CHAR(96+F$1)&amp;$A35))</f>
        <v>#REF!</v>
      </c>
      <c r="G34" s="50" t="e">
        <f t="array" aca="1" ref="G34" ca="1">IF(ISBLANK(INDIRECT("'"&amp;CountryList!$J$3&amp;"'!"&amp;CHAR(96+G$1)&amp;$A35)),"",INDIRECT("'"&amp;CountryList!$J$3&amp;"'!"&amp;CHAR(96+G$1)&amp;$A35))</f>
        <v>#REF!</v>
      </c>
      <c r="H34" s="50" t="e">
        <f t="array" aca="1" ref="H34" ca="1">IF(ISBLANK(INDIRECT("'"&amp;CountryList!$J$3&amp;"'!"&amp;CHAR(96+H$1)&amp;$A35)),"",INDIRECT("'"&amp;CountryList!$J$3&amp;"'!"&amp;CHAR(96+H$1)&amp;$A35))</f>
        <v>#REF!</v>
      </c>
      <c r="I34" s="50" t="e">
        <f t="array" aca="1" ref="I34" ca="1">IF(ISBLANK(INDIRECT("'"&amp;CountryList!$J$3&amp;"'!"&amp;CHAR(96+I$1)&amp;$A35)),"",INDIRECT("'"&amp;CountryList!$J$3&amp;"'!"&amp;CHAR(96+I$1)&amp;$A35))</f>
        <v>#REF!</v>
      </c>
      <c r="J34" s="69"/>
      <c r="K34" s="64" t="s">
        <v>97</v>
      </c>
      <c r="L34" s="78" t="e">
        <f t="array" aca="1" ref="L34" ca="1">IF(ISBLANK(INDIRECT("'"&amp;CountryList!$J$3&amp;"'!"&amp;CHAR(96+L$1)&amp;$A35)),"",INDIRECT("'"&amp;CountryList!$J$3&amp;"'!"&amp;CHAR(96+L$1)&amp;$A35))</f>
        <v>#REF!</v>
      </c>
    </row>
    <row r="35" spans="1:12" ht="16" x14ac:dyDescent="0.2">
      <c r="A35">
        <v>33</v>
      </c>
      <c r="B35" s="230"/>
      <c r="C35" s="69" t="s">
        <v>42</v>
      </c>
      <c r="D35" s="50" t="e">
        <f t="array" aca="1" ref="D35" ca="1">IF(ISBLANK(INDIRECT("'"&amp;CountryList!$J$3&amp;"'!"&amp;CHAR(96+D$1)&amp;$A36)),"",INDIRECT("'"&amp;CountryList!$J$3&amp;"'!"&amp;CHAR(96+D$1)&amp;$A36))</f>
        <v>#REF!</v>
      </c>
      <c r="E35" s="50" t="e">
        <f t="array" aca="1" ref="E35" ca="1">IF(ISBLANK(INDIRECT("'"&amp;CountryList!$J$3&amp;"'!"&amp;CHAR(96+E$1)&amp;$A36)),"",INDIRECT("'"&amp;CountryList!$J$3&amp;"'!"&amp;CHAR(96+E$1)&amp;$A36))</f>
        <v>#REF!</v>
      </c>
      <c r="F35" s="50" t="e">
        <f t="array" aca="1" ref="F35" ca="1">IF(ISBLANK(INDIRECT("'"&amp;CountryList!$J$3&amp;"'!"&amp;CHAR(96+F$1)&amp;$A36)),"",INDIRECT("'"&amp;CountryList!$J$3&amp;"'!"&amp;CHAR(96+F$1)&amp;$A36))</f>
        <v>#REF!</v>
      </c>
      <c r="G35" s="50" t="e">
        <f t="array" aca="1" ref="G35" ca="1">IF(ISBLANK(INDIRECT("'"&amp;CountryList!$J$3&amp;"'!"&amp;CHAR(96+G$1)&amp;$A36)),"",INDIRECT("'"&amp;CountryList!$J$3&amp;"'!"&amp;CHAR(96+G$1)&amp;$A36))</f>
        <v>#REF!</v>
      </c>
      <c r="H35" s="50" t="e">
        <f t="array" aca="1" ref="H35" ca="1">IF(ISBLANK(INDIRECT("'"&amp;CountryList!$J$3&amp;"'!"&amp;CHAR(96+H$1)&amp;$A36)),"",INDIRECT("'"&amp;CountryList!$J$3&amp;"'!"&amp;CHAR(96+H$1)&amp;$A36))</f>
        <v>#REF!</v>
      </c>
      <c r="I35" s="50" t="e">
        <f t="array" aca="1" ref="I35" ca="1">IF(ISBLANK(INDIRECT("'"&amp;CountryList!$J$3&amp;"'!"&amp;CHAR(96+I$1)&amp;$A36)),"",INDIRECT("'"&amp;CountryList!$J$3&amp;"'!"&amp;CHAR(96+I$1)&amp;$A36))</f>
        <v>#REF!</v>
      </c>
      <c r="J35" s="69" t="s">
        <v>115</v>
      </c>
      <c r="K35" s="64" t="s">
        <v>11</v>
      </c>
      <c r="L35" s="78" t="e">
        <f t="array" aca="1" ref="L35" ca="1">IF(ISBLANK(INDIRECT("'"&amp;CountryList!$J$3&amp;"'!"&amp;CHAR(96+L$1)&amp;$A36)),"",INDIRECT("'"&amp;CountryList!$J$3&amp;"'!"&amp;CHAR(96+L$1)&amp;$A36))</f>
        <v>#REF!</v>
      </c>
    </row>
    <row r="36" spans="1:12" ht="28.75" customHeight="1" x14ac:dyDescent="0.2">
      <c r="A36">
        <v>34</v>
      </c>
      <c r="B36" s="230"/>
      <c r="C36" s="69" t="s">
        <v>96</v>
      </c>
      <c r="D36" s="50" t="e">
        <f t="array" aca="1" ref="D36" ca="1">IF(ISBLANK(INDIRECT("'"&amp;CountryList!$J$3&amp;"'!"&amp;CHAR(96+D$1)&amp;$A37)),"",INDIRECT("'"&amp;CountryList!$J$3&amp;"'!"&amp;CHAR(96+D$1)&amp;$A37))</f>
        <v>#REF!</v>
      </c>
      <c r="E36" s="50" t="e">
        <f t="array" aca="1" ref="E36" ca="1">IF(ISBLANK(INDIRECT("'"&amp;CountryList!$J$3&amp;"'!"&amp;CHAR(96+E$1)&amp;$A37)),"",INDIRECT("'"&amp;CountryList!$J$3&amp;"'!"&amp;CHAR(96+E$1)&amp;$A37))</f>
        <v>#REF!</v>
      </c>
      <c r="F36" s="50" t="e">
        <f t="array" aca="1" ref="F36" ca="1">IF(ISBLANK(INDIRECT("'"&amp;CountryList!$J$3&amp;"'!"&amp;CHAR(96+F$1)&amp;$A37)),"",INDIRECT("'"&amp;CountryList!$J$3&amp;"'!"&amp;CHAR(96+F$1)&amp;$A37))</f>
        <v>#REF!</v>
      </c>
      <c r="G36" s="50" t="e">
        <f t="array" aca="1" ref="G36" ca="1">IF(ISBLANK(INDIRECT("'"&amp;CountryList!$J$3&amp;"'!"&amp;CHAR(96+G$1)&amp;$A37)),"",INDIRECT("'"&amp;CountryList!$J$3&amp;"'!"&amp;CHAR(96+G$1)&amp;$A37))</f>
        <v>#REF!</v>
      </c>
      <c r="H36" s="50" t="e">
        <f t="array" aca="1" ref="H36" ca="1">IF(ISBLANK(INDIRECT("'"&amp;CountryList!$J$3&amp;"'!"&amp;CHAR(96+H$1)&amp;$A37)),"",INDIRECT("'"&amp;CountryList!$J$3&amp;"'!"&amp;CHAR(96+H$1)&amp;$A37))</f>
        <v>#REF!</v>
      </c>
      <c r="I36" s="50" t="e">
        <f t="array" aca="1" ref="I36" ca="1">IF(ISBLANK(INDIRECT("'"&amp;CountryList!$J$3&amp;"'!"&amp;CHAR(96+I$1)&amp;$A37)),"",INDIRECT("'"&amp;CountryList!$J$3&amp;"'!"&amp;CHAR(96+I$1)&amp;$A37))</f>
        <v>#REF!</v>
      </c>
      <c r="J36" s="35" t="s">
        <v>99</v>
      </c>
      <c r="K36" s="76" t="s">
        <v>43</v>
      </c>
      <c r="L36" s="78" t="e">
        <f t="array" aca="1" ref="L36" ca="1">IF(ISBLANK(INDIRECT("'"&amp;CountryList!$J$3&amp;"'!"&amp;CHAR(96+L$1)&amp;$A37)),"",INDIRECT("'"&amp;CountryList!$J$3&amp;"'!"&amp;CHAR(96+L$1)&amp;$A37))</f>
        <v>#REF!</v>
      </c>
    </row>
    <row r="37" spans="1:12" ht="43.25" customHeight="1" x14ac:dyDescent="0.2">
      <c r="A37">
        <v>35</v>
      </c>
      <c r="B37" s="230"/>
      <c r="C37" s="69" t="s">
        <v>521</v>
      </c>
      <c r="D37" s="50" t="e">
        <f t="array" aca="1" ref="D37" ca="1">IF(ISBLANK(INDIRECT("'"&amp;CountryList!$J$3&amp;"'!"&amp;CHAR(96+D$1)&amp;$A38)),"",INDIRECT("'"&amp;CountryList!$J$3&amp;"'!"&amp;CHAR(96+D$1)&amp;$A38))</f>
        <v>#REF!</v>
      </c>
      <c r="E37" s="50" t="e">
        <f t="array" aca="1" ref="E37" ca="1">IF(ISBLANK(INDIRECT("'"&amp;CountryList!$J$3&amp;"'!"&amp;CHAR(96+E$1)&amp;$A38)),"",INDIRECT("'"&amp;CountryList!$J$3&amp;"'!"&amp;CHAR(96+E$1)&amp;$A38))</f>
        <v>#REF!</v>
      </c>
      <c r="F37" s="50" t="e">
        <f t="array" aca="1" ref="F37" ca="1">IF(ISBLANK(INDIRECT("'"&amp;CountryList!$J$3&amp;"'!"&amp;CHAR(96+F$1)&amp;$A38)),"",INDIRECT("'"&amp;CountryList!$J$3&amp;"'!"&amp;CHAR(96+F$1)&amp;$A38))</f>
        <v>#REF!</v>
      </c>
      <c r="G37" s="50" t="e">
        <f t="array" aca="1" ref="G37" ca="1">IF(ISBLANK(INDIRECT("'"&amp;CountryList!$J$3&amp;"'!"&amp;CHAR(96+G$1)&amp;$A38)),"",INDIRECT("'"&amp;CountryList!$J$3&amp;"'!"&amp;CHAR(96+G$1)&amp;$A38))</f>
        <v>#REF!</v>
      </c>
      <c r="H37" s="50" t="e">
        <f t="array" aca="1" ref="H37" ca="1">IF(ISBLANK(INDIRECT("'"&amp;CountryList!$J$3&amp;"'!"&amp;CHAR(96+H$1)&amp;$A38)),"",INDIRECT("'"&amp;CountryList!$J$3&amp;"'!"&amp;CHAR(96+H$1)&amp;$A38))</f>
        <v>#REF!</v>
      </c>
      <c r="I37" s="50" t="e">
        <f t="array" aca="1" ref="I37" ca="1">IF(ISBLANK(INDIRECT("'"&amp;CountryList!$J$3&amp;"'!"&amp;CHAR(96+I$1)&amp;$A38)),"",INDIRECT("'"&amp;CountryList!$J$3&amp;"'!"&amp;CHAR(96+I$1)&amp;$A38))</f>
        <v>#REF!</v>
      </c>
      <c r="J37" s="35" t="s">
        <v>100</v>
      </c>
      <c r="K37" s="8" t="s">
        <v>44</v>
      </c>
      <c r="L37" s="78" t="e">
        <f t="array" aca="1" ref="L37" ca="1">IF(ISBLANK(INDIRECT("'"&amp;CountryList!$J$3&amp;"'!"&amp;CHAR(96+L$1)&amp;$A38)),"",INDIRECT("'"&amp;CountryList!$J$3&amp;"'!"&amp;CHAR(96+L$1)&amp;$A38))</f>
        <v>#REF!</v>
      </c>
    </row>
    <row r="38" spans="1:12" ht="16" x14ac:dyDescent="0.2">
      <c r="A38">
        <v>36</v>
      </c>
      <c r="B38" s="229" t="s">
        <v>45</v>
      </c>
      <c r="C38" s="69" t="s">
        <v>46</v>
      </c>
      <c r="D38" s="50" t="e">
        <f t="array" aca="1" ref="D38" ca="1">IF(ISBLANK(INDIRECT("'"&amp;CountryList!$J$3&amp;"'!"&amp;CHAR(96+D$1)&amp;$A39)),"",INDIRECT("'"&amp;CountryList!$J$3&amp;"'!"&amp;CHAR(96+D$1)&amp;$A39))</f>
        <v>#REF!</v>
      </c>
      <c r="E38" s="50" t="e">
        <f t="array" aca="1" ref="E38" ca="1">IF(ISBLANK(INDIRECT("'"&amp;CountryList!$J$3&amp;"'!"&amp;CHAR(96+E$1)&amp;$A39)),"",INDIRECT("'"&amp;CountryList!$J$3&amp;"'!"&amp;CHAR(96+E$1)&amp;$A39))</f>
        <v>#REF!</v>
      </c>
      <c r="F38" s="50" t="e">
        <f t="array" aca="1" ref="F38" ca="1">IF(ISBLANK(INDIRECT("'"&amp;CountryList!$J$3&amp;"'!"&amp;CHAR(96+F$1)&amp;$A39)),"",INDIRECT("'"&amp;CountryList!$J$3&amp;"'!"&amp;CHAR(96+F$1)&amp;$A39))</f>
        <v>#REF!</v>
      </c>
      <c r="G38" s="50" t="e">
        <f t="array" aca="1" ref="G38" ca="1">IF(ISBLANK(INDIRECT("'"&amp;CountryList!$J$3&amp;"'!"&amp;CHAR(96+G$1)&amp;$A39)),"",INDIRECT("'"&amp;CountryList!$J$3&amp;"'!"&amp;CHAR(96+G$1)&amp;$A39))</f>
        <v>#REF!</v>
      </c>
      <c r="H38" s="50" t="e">
        <f t="array" aca="1" ref="H38" ca="1">IF(ISBLANK(INDIRECT("'"&amp;CountryList!$J$3&amp;"'!"&amp;CHAR(96+H$1)&amp;$A39)),"",INDIRECT("'"&amp;CountryList!$J$3&amp;"'!"&amp;CHAR(96+H$1)&amp;$A39))</f>
        <v>#REF!</v>
      </c>
      <c r="I38" s="50" t="e">
        <f t="array" aca="1" ref="I38" ca="1">IF(ISBLANK(INDIRECT("'"&amp;CountryList!$J$3&amp;"'!"&amp;CHAR(96+I$1)&amp;$A39)),"",INDIRECT("'"&amp;CountryList!$J$3&amp;"'!"&amp;CHAR(96+I$1)&amp;$A39))</f>
        <v>#REF!</v>
      </c>
      <c r="J38" s="69" t="s">
        <v>115</v>
      </c>
      <c r="K38" s="67" t="s">
        <v>11</v>
      </c>
      <c r="L38" s="78" t="e">
        <f t="array" aca="1" ref="L38" ca="1">IF(ISBLANK(INDIRECT("'"&amp;CountryList!$J$3&amp;"'!"&amp;CHAR(96+L$1)&amp;$A39)),"",INDIRECT("'"&amp;CountryList!$J$3&amp;"'!"&amp;CHAR(96+L$1)&amp;$A39))</f>
        <v>#REF!</v>
      </c>
    </row>
    <row r="39" spans="1:12" ht="16" x14ac:dyDescent="0.2">
      <c r="A39">
        <v>37</v>
      </c>
      <c r="B39" s="230"/>
      <c r="C39" s="69" t="s">
        <v>47</v>
      </c>
      <c r="D39" s="50" t="e">
        <f t="array" aca="1" ref="D39" ca="1">IF(ISBLANK(INDIRECT("'"&amp;CountryList!$J$3&amp;"'!"&amp;CHAR(96+D$1)&amp;$A40)),"",INDIRECT("'"&amp;CountryList!$J$3&amp;"'!"&amp;CHAR(96+D$1)&amp;$A40))</f>
        <v>#REF!</v>
      </c>
      <c r="E39" s="50" t="e">
        <f t="array" aca="1" ref="E39" ca="1">IF(ISBLANK(INDIRECT("'"&amp;CountryList!$J$3&amp;"'!"&amp;CHAR(96+E$1)&amp;$A40)),"",INDIRECT("'"&amp;CountryList!$J$3&amp;"'!"&amp;CHAR(96+E$1)&amp;$A40))</f>
        <v>#REF!</v>
      </c>
      <c r="F39" s="50" t="e">
        <f t="array" aca="1" ref="F39" ca="1">IF(ISBLANK(INDIRECT("'"&amp;CountryList!$J$3&amp;"'!"&amp;CHAR(96+F$1)&amp;$A40)),"",INDIRECT("'"&amp;CountryList!$J$3&amp;"'!"&amp;CHAR(96+F$1)&amp;$A40))</f>
        <v>#REF!</v>
      </c>
      <c r="G39" s="50" t="e">
        <f t="array" aca="1" ref="G39" ca="1">IF(ISBLANK(INDIRECT("'"&amp;CountryList!$J$3&amp;"'!"&amp;CHAR(96+G$1)&amp;$A40)),"",INDIRECT("'"&amp;CountryList!$J$3&amp;"'!"&amp;CHAR(96+G$1)&amp;$A40))</f>
        <v>#REF!</v>
      </c>
      <c r="H39" s="50" t="e">
        <f t="array" aca="1" ref="H39" ca="1">IF(ISBLANK(INDIRECT("'"&amp;CountryList!$J$3&amp;"'!"&amp;CHAR(96+H$1)&amp;$A40)),"",INDIRECT("'"&amp;CountryList!$J$3&amp;"'!"&amp;CHAR(96+H$1)&amp;$A40))</f>
        <v>#REF!</v>
      </c>
      <c r="I39" s="50" t="e">
        <f t="array" aca="1" ref="I39" ca="1">IF(ISBLANK(INDIRECT("'"&amp;CountryList!$J$3&amp;"'!"&amp;CHAR(96+I$1)&amp;$A40)),"",INDIRECT("'"&amp;CountryList!$J$3&amp;"'!"&amp;CHAR(96+I$1)&amp;$A40))</f>
        <v>#REF!</v>
      </c>
      <c r="J39" s="69" t="s">
        <v>115</v>
      </c>
      <c r="K39" s="64" t="s">
        <v>11</v>
      </c>
      <c r="L39" s="78" t="e">
        <f t="array" aca="1" ref="L39" ca="1">IF(ISBLANK(INDIRECT("'"&amp;CountryList!$J$3&amp;"'!"&amp;CHAR(96+L$1)&amp;$A40)),"",INDIRECT("'"&amp;CountryList!$J$3&amp;"'!"&amp;CHAR(96+L$1)&amp;$A40))</f>
        <v>#REF!</v>
      </c>
    </row>
    <row r="40" spans="1:12" ht="16" x14ac:dyDescent="0.2">
      <c r="A40">
        <v>38</v>
      </c>
      <c r="B40" s="230"/>
      <c r="C40" s="69" t="s">
        <v>48</v>
      </c>
      <c r="D40" s="50" t="e">
        <f t="array" aca="1" ref="D40" ca="1">IF(ISBLANK(INDIRECT("'"&amp;CountryList!$J$3&amp;"'!"&amp;CHAR(96+D$1)&amp;$A41)),"",INDIRECT("'"&amp;CountryList!$J$3&amp;"'!"&amp;CHAR(96+D$1)&amp;$A41))</f>
        <v>#REF!</v>
      </c>
      <c r="E40" s="50" t="e">
        <f t="array" aca="1" ref="E40" ca="1">IF(ISBLANK(INDIRECT("'"&amp;CountryList!$J$3&amp;"'!"&amp;CHAR(96+E$1)&amp;$A41)),"",INDIRECT("'"&amp;CountryList!$J$3&amp;"'!"&amp;CHAR(96+E$1)&amp;$A41))</f>
        <v>#REF!</v>
      </c>
      <c r="F40" s="50" t="e">
        <f t="array" aca="1" ref="F40" ca="1">IF(ISBLANK(INDIRECT("'"&amp;CountryList!$J$3&amp;"'!"&amp;CHAR(96+F$1)&amp;$A41)),"",INDIRECT("'"&amp;CountryList!$J$3&amp;"'!"&amp;CHAR(96+F$1)&amp;$A41))</f>
        <v>#REF!</v>
      </c>
      <c r="G40" s="50" t="e">
        <f t="array" aca="1" ref="G40" ca="1">IF(ISBLANK(INDIRECT("'"&amp;CountryList!$J$3&amp;"'!"&amp;CHAR(96+G$1)&amp;$A41)),"",INDIRECT("'"&amp;CountryList!$J$3&amp;"'!"&amp;CHAR(96+G$1)&amp;$A41))</f>
        <v>#REF!</v>
      </c>
      <c r="H40" s="50" t="e">
        <f t="array" aca="1" ref="H40" ca="1">IF(ISBLANK(INDIRECT("'"&amp;CountryList!$J$3&amp;"'!"&amp;CHAR(96+H$1)&amp;$A41)),"",INDIRECT("'"&amp;CountryList!$J$3&amp;"'!"&amp;CHAR(96+H$1)&amp;$A41))</f>
        <v>#REF!</v>
      </c>
      <c r="I40" s="50" t="e">
        <f t="array" aca="1" ref="I40" ca="1">IF(ISBLANK(INDIRECT("'"&amp;CountryList!$J$3&amp;"'!"&amp;CHAR(96+I$1)&amp;$A41)),"",INDIRECT("'"&amp;CountryList!$J$3&amp;"'!"&amp;CHAR(96+I$1)&amp;$A41))</f>
        <v>#REF!</v>
      </c>
      <c r="J40" s="69" t="s">
        <v>115</v>
      </c>
      <c r="K40" s="64" t="s">
        <v>11</v>
      </c>
      <c r="L40" s="78" t="e">
        <f t="array" aca="1" ref="L40" ca="1">IF(ISBLANK(INDIRECT("'"&amp;CountryList!$J$3&amp;"'!"&amp;CHAR(96+L$1)&amp;$A41)),"",INDIRECT("'"&amp;CountryList!$J$3&amp;"'!"&amp;CHAR(96+L$1)&amp;$A41))</f>
        <v>#REF!</v>
      </c>
    </row>
    <row r="41" spans="1:12" ht="16" x14ac:dyDescent="0.2">
      <c r="A41">
        <v>39</v>
      </c>
      <c r="B41" s="230"/>
      <c r="C41" s="69" t="s">
        <v>49</v>
      </c>
      <c r="D41" s="50" t="e">
        <f t="array" aca="1" ref="D41" ca="1">IF(ISBLANK(INDIRECT("'"&amp;CountryList!$J$3&amp;"'!"&amp;CHAR(96+D$1)&amp;$A42)),"",INDIRECT("'"&amp;CountryList!$J$3&amp;"'!"&amp;CHAR(96+D$1)&amp;$A42))</f>
        <v>#REF!</v>
      </c>
      <c r="E41" s="50" t="e">
        <f t="array" aca="1" ref="E41" ca="1">IF(ISBLANK(INDIRECT("'"&amp;CountryList!$J$3&amp;"'!"&amp;CHAR(96+E$1)&amp;$A42)),"",INDIRECT("'"&amp;CountryList!$J$3&amp;"'!"&amp;CHAR(96+E$1)&amp;$A42))</f>
        <v>#REF!</v>
      </c>
      <c r="F41" s="50" t="e">
        <f t="array" aca="1" ref="F41" ca="1">IF(ISBLANK(INDIRECT("'"&amp;CountryList!$J$3&amp;"'!"&amp;CHAR(96+F$1)&amp;$A42)),"",INDIRECT("'"&amp;CountryList!$J$3&amp;"'!"&amp;CHAR(96+F$1)&amp;$A42))</f>
        <v>#REF!</v>
      </c>
      <c r="G41" s="50" t="e">
        <f t="array" aca="1" ref="G41" ca="1">IF(ISBLANK(INDIRECT("'"&amp;CountryList!$J$3&amp;"'!"&amp;CHAR(96+G$1)&amp;$A42)),"",INDIRECT("'"&amp;CountryList!$J$3&amp;"'!"&amp;CHAR(96+G$1)&amp;$A42))</f>
        <v>#REF!</v>
      </c>
      <c r="H41" s="50" t="e">
        <f t="array" aca="1" ref="H41" ca="1">IF(ISBLANK(INDIRECT("'"&amp;CountryList!$J$3&amp;"'!"&amp;CHAR(96+H$1)&amp;$A42)),"",INDIRECT("'"&amp;CountryList!$J$3&amp;"'!"&amp;CHAR(96+H$1)&amp;$A42))</f>
        <v>#REF!</v>
      </c>
      <c r="I41" s="50" t="e">
        <f t="array" aca="1" ref="I41" ca="1">IF(ISBLANK(INDIRECT("'"&amp;CountryList!$J$3&amp;"'!"&amp;CHAR(96+I$1)&amp;$A42)),"",INDIRECT("'"&amp;CountryList!$J$3&amp;"'!"&amp;CHAR(96+I$1)&amp;$A42))</f>
        <v>#REF!</v>
      </c>
      <c r="J41" s="69" t="s">
        <v>115</v>
      </c>
      <c r="K41" s="64" t="s">
        <v>11</v>
      </c>
      <c r="L41" s="78" t="e">
        <f t="array" aca="1" ref="L41" ca="1">IF(ISBLANK(INDIRECT("'"&amp;CountryList!$J$3&amp;"'!"&amp;CHAR(96+L$1)&amp;$A42)),"",INDIRECT("'"&amp;CountryList!$J$3&amp;"'!"&amp;CHAR(96+L$1)&amp;$A42))</f>
        <v>#REF!</v>
      </c>
    </row>
    <row r="42" spans="1:12" ht="16" x14ac:dyDescent="0.2">
      <c r="A42">
        <v>40</v>
      </c>
      <c r="B42" s="230"/>
      <c r="C42" s="69" t="s">
        <v>50</v>
      </c>
      <c r="D42" s="50" t="e">
        <f t="array" aca="1" ref="D42" ca="1">IF(ISBLANK(INDIRECT("'"&amp;CountryList!$J$3&amp;"'!"&amp;CHAR(96+D$1)&amp;$A43)),"",INDIRECT("'"&amp;CountryList!$J$3&amp;"'!"&amp;CHAR(96+D$1)&amp;$A43))</f>
        <v>#REF!</v>
      </c>
      <c r="E42" s="50" t="e">
        <f t="array" aca="1" ref="E42" ca="1">IF(ISBLANK(INDIRECT("'"&amp;CountryList!$J$3&amp;"'!"&amp;CHAR(96+E$1)&amp;$A43)),"",INDIRECT("'"&amp;CountryList!$J$3&amp;"'!"&amp;CHAR(96+E$1)&amp;$A43))</f>
        <v>#REF!</v>
      </c>
      <c r="F42" s="50" t="e">
        <f t="array" aca="1" ref="F42" ca="1">IF(ISBLANK(INDIRECT("'"&amp;CountryList!$J$3&amp;"'!"&amp;CHAR(96+F$1)&amp;$A43)),"",INDIRECT("'"&amp;CountryList!$J$3&amp;"'!"&amp;CHAR(96+F$1)&amp;$A43))</f>
        <v>#REF!</v>
      </c>
      <c r="G42" s="50" t="e">
        <f t="array" aca="1" ref="G42" ca="1">IF(ISBLANK(INDIRECT("'"&amp;CountryList!$J$3&amp;"'!"&amp;CHAR(96+G$1)&amp;$A43)),"",INDIRECT("'"&amp;CountryList!$J$3&amp;"'!"&amp;CHAR(96+G$1)&amp;$A43))</f>
        <v>#REF!</v>
      </c>
      <c r="H42" s="50" t="e">
        <f t="array" aca="1" ref="H42" ca="1">IF(ISBLANK(INDIRECT("'"&amp;CountryList!$J$3&amp;"'!"&amp;CHAR(96+H$1)&amp;$A43)),"",INDIRECT("'"&amp;CountryList!$J$3&amp;"'!"&amp;CHAR(96+H$1)&amp;$A43))</f>
        <v>#REF!</v>
      </c>
      <c r="I42" s="50" t="e">
        <f t="array" aca="1" ref="I42" ca="1">IF(ISBLANK(INDIRECT("'"&amp;CountryList!$J$3&amp;"'!"&amp;CHAR(96+I$1)&amp;$A43)),"",INDIRECT("'"&amp;CountryList!$J$3&amp;"'!"&amp;CHAR(96+I$1)&amp;$A43))</f>
        <v>#REF!</v>
      </c>
      <c r="J42" s="69" t="s">
        <v>115</v>
      </c>
      <c r="K42" s="64" t="s">
        <v>11</v>
      </c>
      <c r="L42" s="78" t="e">
        <f t="array" aca="1" ref="L42" ca="1">IF(ISBLANK(INDIRECT("'"&amp;CountryList!$J$3&amp;"'!"&amp;CHAR(96+L$1)&amp;$A43)),"",INDIRECT("'"&amp;CountryList!$J$3&amp;"'!"&amp;CHAR(96+L$1)&amp;$A43))</f>
        <v>#REF!</v>
      </c>
    </row>
    <row r="43" spans="1:12" ht="16" x14ac:dyDescent="0.2">
      <c r="A43">
        <v>41</v>
      </c>
      <c r="B43" s="231"/>
      <c r="C43" s="69" t="s">
        <v>51</v>
      </c>
      <c r="D43" s="50" t="e">
        <f t="array" aca="1" ref="D43" ca="1">IF(ISBLANK(INDIRECT("'"&amp;CountryList!$J$3&amp;"'!"&amp;CHAR(96+D$1)&amp;$A44)),"",INDIRECT("'"&amp;CountryList!$J$3&amp;"'!"&amp;CHAR(96+D$1)&amp;$A44))</f>
        <v>#REF!</v>
      </c>
      <c r="E43" s="50" t="e">
        <f t="array" aca="1" ref="E43" ca="1">IF(ISBLANK(INDIRECT("'"&amp;CountryList!$J$3&amp;"'!"&amp;CHAR(96+E$1)&amp;$A44)),"",INDIRECT("'"&amp;CountryList!$J$3&amp;"'!"&amp;CHAR(96+E$1)&amp;$A44))</f>
        <v>#REF!</v>
      </c>
      <c r="F43" s="50" t="e">
        <f t="array" aca="1" ref="F43" ca="1">IF(ISBLANK(INDIRECT("'"&amp;CountryList!$J$3&amp;"'!"&amp;CHAR(96+F$1)&amp;$A44)),"",INDIRECT("'"&amp;CountryList!$J$3&amp;"'!"&amp;CHAR(96+F$1)&amp;$A44))</f>
        <v>#REF!</v>
      </c>
      <c r="G43" s="50" t="e">
        <f t="array" aca="1" ref="G43" ca="1">IF(ISBLANK(INDIRECT("'"&amp;CountryList!$J$3&amp;"'!"&amp;CHAR(96+G$1)&amp;$A44)),"",INDIRECT("'"&amp;CountryList!$J$3&amp;"'!"&amp;CHAR(96+G$1)&amp;$A44))</f>
        <v>#REF!</v>
      </c>
      <c r="H43" s="50" t="e">
        <f t="array" aca="1" ref="H43" ca="1">IF(ISBLANK(INDIRECT("'"&amp;CountryList!$J$3&amp;"'!"&amp;CHAR(96+H$1)&amp;$A44)),"",INDIRECT("'"&amp;CountryList!$J$3&amp;"'!"&amp;CHAR(96+H$1)&amp;$A44))</f>
        <v>#REF!</v>
      </c>
      <c r="I43" s="50" t="e">
        <f t="array" aca="1" ref="I43" ca="1">IF(ISBLANK(INDIRECT("'"&amp;CountryList!$J$3&amp;"'!"&amp;CHAR(96+I$1)&amp;$A44)),"",INDIRECT("'"&amp;CountryList!$J$3&amp;"'!"&amp;CHAR(96+I$1)&amp;$A44))</f>
        <v>#REF!</v>
      </c>
      <c r="J43" s="69" t="s">
        <v>115</v>
      </c>
      <c r="K43" s="64" t="s">
        <v>11</v>
      </c>
      <c r="L43" s="78" t="e">
        <f t="array" aca="1" ref="L43" ca="1">IF(ISBLANK(INDIRECT("'"&amp;CountryList!$J$3&amp;"'!"&amp;CHAR(96+L$1)&amp;$A44)),"",INDIRECT("'"&amp;CountryList!$J$3&amp;"'!"&amp;CHAR(96+L$1)&amp;$A44))</f>
        <v>#REF!</v>
      </c>
    </row>
    <row r="44" spans="1:12" ht="28.75" customHeight="1" x14ac:dyDescent="0.2">
      <c r="A44">
        <v>42</v>
      </c>
      <c r="B44" s="229" t="s">
        <v>52</v>
      </c>
      <c r="C44" s="69" t="s">
        <v>118</v>
      </c>
      <c r="D44" s="50" t="e">
        <f t="array" aca="1" ref="D44" ca="1">IF(ISBLANK(INDIRECT("'"&amp;CountryList!$J$3&amp;"'!"&amp;CHAR(96+D$1)&amp;$A45)),"",INDIRECT("'"&amp;CountryList!$J$3&amp;"'!"&amp;CHAR(96+D$1)&amp;$A45))</f>
        <v>#REF!</v>
      </c>
      <c r="E44" s="50" t="e">
        <f t="array" aca="1" ref="E44" ca="1">IF(ISBLANK(INDIRECT("'"&amp;CountryList!$J$3&amp;"'!"&amp;CHAR(96+E$1)&amp;$A45)),"",INDIRECT("'"&amp;CountryList!$J$3&amp;"'!"&amp;CHAR(96+E$1)&amp;$A45))</f>
        <v>#REF!</v>
      </c>
      <c r="F44" s="50" t="e">
        <f t="array" aca="1" ref="F44" ca="1">IF(ISBLANK(INDIRECT("'"&amp;CountryList!$J$3&amp;"'!"&amp;CHAR(96+F$1)&amp;$A45)),"",INDIRECT("'"&amp;CountryList!$J$3&amp;"'!"&amp;CHAR(96+F$1)&amp;$A45))</f>
        <v>#REF!</v>
      </c>
      <c r="G44" s="50" t="e">
        <f t="array" aca="1" ref="G44" ca="1">IF(ISBLANK(INDIRECT("'"&amp;CountryList!$J$3&amp;"'!"&amp;CHAR(96+G$1)&amp;$A45)),"",INDIRECT("'"&amp;CountryList!$J$3&amp;"'!"&amp;CHAR(96+G$1)&amp;$A45))</f>
        <v>#REF!</v>
      </c>
      <c r="H44" s="50" t="e">
        <f t="array" aca="1" ref="H44" ca="1">IF(ISBLANK(INDIRECT("'"&amp;CountryList!$J$3&amp;"'!"&amp;CHAR(96+H$1)&amp;$A45)),"",INDIRECT("'"&amp;CountryList!$J$3&amp;"'!"&amp;CHAR(96+H$1)&amp;$A45))</f>
        <v>#REF!</v>
      </c>
      <c r="I44" s="50" t="e">
        <f t="array" aca="1" ref="I44" ca="1">IF(ISBLANK(INDIRECT("'"&amp;CountryList!$J$3&amp;"'!"&amp;CHAR(96+I$1)&amp;$A45)),"",INDIRECT("'"&amp;CountryList!$J$3&amp;"'!"&amp;CHAR(96+I$1)&amp;$A45))</f>
        <v>#REF!</v>
      </c>
      <c r="J44" s="35" t="s">
        <v>119</v>
      </c>
      <c r="K44" s="76" t="s">
        <v>53</v>
      </c>
      <c r="L44" s="78" t="e">
        <f t="array" aca="1" ref="L44" ca="1">IF(ISBLANK(INDIRECT("'"&amp;CountryList!$J$3&amp;"'!"&amp;CHAR(96+L$1)&amp;$A45)),"",INDIRECT("'"&amp;CountryList!$J$3&amp;"'!"&amp;CHAR(96+L$1)&amp;$A45))</f>
        <v>#REF!</v>
      </c>
    </row>
    <row r="45" spans="1:12" ht="28.75" customHeight="1" x14ac:dyDescent="0.2">
      <c r="A45">
        <v>43</v>
      </c>
      <c r="B45" s="230"/>
      <c r="C45" s="69" t="s">
        <v>120</v>
      </c>
      <c r="D45" s="50" t="e">
        <f t="array" aca="1" ref="D45" ca="1">IF(ISBLANK(INDIRECT("'"&amp;CountryList!$J$3&amp;"'!"&amp;CHAR(96+D$1)&amp;$A46)),"",INDIRECT("'"&amp;CountryList!$J$3&amp;"'!"&amp;CHAR(96+D$1)&amp;$A46))</f>
        <v>#REF!</v>
      </c>
      <c r="E45" s="50" t="e">
        <f t="array" aca="1" ref="E45" ca="1">IF(ISBLANK(INDIRECT("'"&amp;CountryList!$J$3&amp;"'!"&amp;CHAR(96+E$1)&amp;$A46)),"",INDIRECT("'"&amp;CountryList!$J$3&amp;"'!"&amp;CHAR(96+E$1)&amp;$A46))</f>
        <v>#REF!</v>
      </c>
      <c r="F45" s="50" t="e">
        <f t="array" aca="1" ref="F45" ca="1">IF(ISBLANK(INDIRECT("'"&amp;CountryList!$J$3&amp;"'!"&amp;CHAR(96+F$1)&amp;$A46)),"",INDIRECT("'"&amp;CountryList!$J$3&amp;"'!"&amp;CHAR(96+F$1)&amp;$A46))</f>
        <v>#REF!</v>
      </c>
      <c r="G45" s="50" t="e">
        <f t="array" aca="1" ref="G45" ca="1">IF(ISBLANK(INDIRECT("'"&amp;CountryList!$J$3&amp;"'!"&amp;CHAR(96+G$1)&amp;$A46)),"",INDIRECT("'"&amp;CountryList!$J$3&amp;"'!"&amp;CHAR(96+G$1)&amp;$A46))</f>
        <v>#REF!</v>
      </c>
      <c r="H45" s="50" t="e">
        <f t="array" aca="1" ref="H45" ca="1">IF(ISBLANK(INDIRECT("'"&amp;CountryList!$J$3&amp;"'!"&amp;CHAR(96+H$1)&amp;$A46)),"",INDIRECT("'"&amp;CountryList!$J$3&amp;"'!"&amp;CHAR(96+H$1)&amp;$A46))</f>
        <v>#REF!</v>
      </c>
      <c r="I45" s="50" t="e">
        <f t="array" aca="1" ref="I45" ca="1">IF(ISBLANK(INDIRECT("'"&amp;CountryList!$J$3&amp;"'!"&amp;CHAR(96+I$1)&amp;$A46)),"",INDIRECT("'"&amp;CountryList!$J$3&amp;"'!"&amp;CHAR(96+I$1)&amp;$A46))</f>
        <v>#REF!</v>
      </c>
      <c r="J45" s="35" t="s">
        <v>121</v>
      </c>
      <c r="K45" s="76" t="s">
        <v>53</v>
      </c>
      <c r="L45" s="78" t="e">
        <f t="array" aca="1" ref="L45" ca="1">IF(ISBLANK(INDIRECT("'"&amp;CountryList!$J$3&amp;"'!"&amp;CHAR(96+L$1)&amp;$A46)),"",INDIRECT("'"&amp;CountryList!$J$3&amp;"'!"&amp;CHAR(96+L$1)&amp;$A46))</f>
        <v>#REF!</v>
      </c>
    </row>
    <row r="46" spans="1:12" ht="28.75" customHeight="1" x14ac:dyDescent="0.2">
      <c r="A46">
        <v>44</v>
      </c>
      <c r="B46" s="230"/>
      <c r="C46" s="69" t="s">
        <v>122</v>
      </c>
      <c r="D46" s="50" t="e">
        <f t="array" aca="1" ref="D46" ca="1">IF(ISBLANK(INDIRECT("'"&amp;CountryList!$J$3&amp;"'!"&amp;CHAR(96+D$1)&amp;$A47)),"",INDIRECT("'"&amp;CountryList!$J$3&amp;"'!"&amp;CHAR(96+D$1)&amp;$A47))</f>
        <v>#REF!</v>
      </c>
      <c r="E46" s="50" t="e">
        <f t="array" aca="1" ref="E46" ca="1">IF(ISBLANK(INDIRECT("'"&amp;CountryList!$J$3&amp;"'!"&amp;CHAR(96+E$1)&amp;$A47)),"",INDIRECT("'"&amp;CountryList!$J$3&amp;"'!"&amp;CHAR(96+E$1)&amp;$A47))</f>
        <v>#REF!</v>
      </c>
      <c r="F46" s="50" t="e">
        <f t="array" aca="1" ref="F46" ca="1">IF(ISBLANK(INDIRECT("'"&amp;CountryList!$J$3&amp;"'!"&amp;CHAR(96+F$1)&amp;$A47)),"",INDIRECT("'"&amp;CountryList!$J$3&amp;"'!"&amp;CHAR(96+F$1)&amp;$A47))</f>
        <v>#REF!</v>
      </c>
      <c r="G46" s="50" t="e">
        <f t="array" aca="1" ref="G46" ca="1">IF(ISBLANK(INDIRECT("'"&amp;CountryList!$J$3&amp;"'!"&amp;CHAR(96+G$1)&amp;$A47)),"",INDIRECT("'"&amp;CountryList!$J$3&amp;"'!"&amp;CHAR(96+G$1)&amp;$A47))</f>
        <v>#REF!</v>
      </c>
      <c r="H46" s="50" t="e">
        <f t="array" aca="1" ref="H46" ca="1">IF(ISBLANK(INDIRECT("'"&amp;CountryList!$J$3&amp;"'!"&amp;CHAR(96+H$1)&amp;$A47)),"",INDIRECT("'"&amp;CountryList!$J$3&amp;"'!"&amp;CHAR(96+H$1)&amp;$A47))</f>
        <v>#REF!</v>
      </c>
      <c r="I46" s="50" t="e">
        <f t="array" aca="1" ref="I46" ca="1">IF(ISBLANK(INDIRECT("'"&amp;CountryList!$J$3&amp;"'!"&amp;CHAR(96+I$1)&amp;$A47)),"",INDIRECT("'"&amp;CountryList!$J$3&amp;"'!"&amp;CHAR(96+I$1)&amp;$A47))</f>
        <v>#REF!</v>
      </c>
      <c r="J46" s="35" t="s">
        <v>123</v>
      </c>
      <c r="K46" s="76" t="s">
        <v>53</v>
      </c>
      <c r="L46" s="78" t="e">
        <f t="array" aca="1" ref="L46" ca="1">IF(ISBLANK(INDIRECT("'"&amp;CountryList!$J$3&amp;"'!"&amp;CHAR(96+L$1)&amp;$A47)),"",INDIRECT("'"&amp;CountryList!$J$3&amp;"'!"&amp;CHAR(96+L$1)&amp;$A47))</f>
        <v>#REF!</v>
      </c>
    </row>
    <row r="47" spans="1:12" ht="28.75" customHeight="1" x14ac:dyDescent="0.2">
      <c r="A47">
        <v>45</v>
      </c>
      <c r="B47" s="230"/>
      <c r="C47" s="69" t="s">
        <v>124</v>
      </c>
      <c r="D47" s="50" t="e">
        <f t="array" aca="1" ref="D47" ca="1">IF(ISBLANK(INDIRECT("'"&amp;CountryList!$J$3&amp;"'!"&amp;CHAR(96+D$1)&amp;$A48)),"",INDIRECT("'"&amp;CountryList!$J$3&amp;"'!"&amp;CHAR(96+D$1)&amp;$A48))</f>
        <v>#REF!</v>
      </c>
      <c r="E47" s="50" t="e">
        <f t="array" aca="1" ref="E47" ca="1">IF(ISBLANK(INDIRECT("'"&amp;CountryList!$J$3&amp;"'!"&amp;CHAR(96+E$1)&amp;$A48)),"",INDIRECT("'"&amp;CountryList!$J$3&amp;"'!"&amp;CHAR(96+E$1)&amp;$A48))</f>
        <v>#REF!</v>
      </c>
      <c r="F47" s="50" t="e">
        <f t="array" aca="1" ref="F47" ca="1">IF(ISBLANK(INDIRECT("'"&amp;CountryList!$J$3&amp;"'!"&amp;CHAR(96+F$1)&amp;$A48)),"",INDIRECT("'"&amp;CountryList!$J$3&amp;"'!"&amp;CHAR(96+F$1)&amp;$A48))</f>
        <v>#REF!</v>
      </c>
      <c r="G47" s="50" t="e">
        <f t="array" aca="1" ref="G47" ca="1">IF(ISBLANK(INDIRECT("'"&amp;CountryList!$J$3&amp;"'!"&amp;CHAR(96+G$1)&amp;$A48)),"",INDIRECT("'"&amp;CountryList!$J$3&amp;"'!"&amp;CHAR(96+G$1)&amp;$A48))</f>
        <v>#REF!</v>
      </c>
      <c r="H47" s="50" t="e">
        <f t="array" aca="1" ref="H47" ca="1">IF(ISBLANK(INDIRECT("'"&amp;CountryList!$J$3&amp;"'!"&amp;CHAR(96+H$1)&amp;$A48)),"",INDIRECT("'"&amp;CountryList!$J$3&amp;"'!"&amp;CHAR(96+H$1)&amp;$A48))</f>
        <v>#REF!</v>
      </c>
      <c r="I47" s="50" t="e">
        <f t="array" aca="1" ref="I47" ca="1">IF(ISBLANK(INDIRECT("'"&amp;CountryList!$J$3&amp;"'!"&amp;CHAR(96+I$1)&amp;$A48)),"",INDIRECT("'"&amp;CountryList!$J$3&amp;"'!"&amp;CHAR(96+I$1)&amp;$A48))</f>
        <v>#REF!</v>
      </c>
      <c r="J47" s="35" t="s">
        <v>125</v>
      </c>
      <c r="K47" s="76" t="s">
        <v>53</v>
      </c>
      <c r="L47" s="78" t="e">
        <f t="array" aca="1" ref="L47" ca="1">IF(ISBLANK(INDIRECT("'"&amp;CountryList!$J$3&amp;"'!"&amp;CHAR(96+L$1)&amp;$A48)),"",INDIRECT("'"&amp;CountryList!$J$3&amp;"'!"&amp;CHAR(96+L$1)&amp;$A48))</f>
        <v>#REF!</v>
      </c>
    </row>
    <row r="48" spans="1:12" ht="28.75" customHeight="1" x14ac:dyDescent="0.2">
      <c r="A48">
        <v>46</v>
      </c>
      <c r="B48" s="230"/>
      <c r="C48" s="69" t="s">
        <v>126</v>
      </c>
      <c r="D48" s="50" t="e">
        <f t="array" aca="1" ref="D48" ca="1">IF(ISBLANK(INDIRECT("'"&amp;CountryList!$J$3&amp;"'!"&amp;CHAR(96+D$1)&amp;$A49)),"",INDIRECT("'"&amp;CountryList!$J$3&amp;"'!"&amp;CHAR(96+D$1)&amp;$A49))</f>
        <v>#REF!</v>
      </c>
      <c r="E48" s="50" t="e">
        <f t="array" aca="1" ref="E48" ca="1">IF(ISBLANK(INDIRECT("'"&amp;CountryList!$J$3&amp;"'!"&amp;CHAR(96+E$1)&amp;$A49)),"",INDIRECT("'"&amp;CountryList!$J$3&amp;"'!"&amp;CHAR(96+E$1)&amp;$A49))</f>
        <v>#REF!</v>
      </c>
      <c r="F48" s="50" t="e">
        <f t="array" aca="1" ref="F48" ca="1">IF(ISBLANK(INDIRECT("'"&amp;CountryList!$J$3&amp;"'!"&amp;CHAR(96+F$1)&amp;$A49)),"",INDIRECT("'"&amp;CountryList!$J$3&amp;"'!"&amp;CHAR(96+F$1)&amp;$A49))</f>
        <v>#REF!</v>
      </c>
      <c r="G48" s="50" t="e">
        <f t="array" aca="1" ref="G48" ca="1">IF(ISBLANK(INDIRECT("'"&amp;CountryList!$J$3&amp;"'!"&amp;CHAR(96+G$1)&amp;$A49)),"",INDIRECT("'"&amp;CountryList!$J$3&amp;"'!"&amp;CHAR(96+G$1)&amp;$A49))</f>
        <v>#REF!</v>
      </c>
      <c r="H48" s="50" t="e">
        <f t="array" aca="1" ref="H48" ca="1">IF(ISBLANK(INDIRECT("'"&amp;CountryList!$J$3&amp;"'!"&amp;CHAR(96+H$1)&amp;$A49)),"",INDIRECT("'"&amp;CountryList!$J$3&amp;"'!"&amp;CHAR(96+H$1)&amp;$A49))</f>
        <v>#REF!</v>
      </c>
      <c r="I48" s="50" t="e">
        <f t="array" aca="1" ref="I48" ca="1">IF(ISBLANK(INDIRECT("'"&amp;CountryList!$J$3&amp;"'!"&amp;CHAR(96+I$1)&amp;$A49)),"",INDIRECT("'"&amp;CountryList!$J$3&amp;"'!"&amp;CHAR(96+I$1)&amp;$A49))</f>
        <v>#REF!</v>
      </c>
      <c r="J48" s="35" t="s">
        <v>127</v>
      </c>
      <c r="K48" s="76" t="s">
        <v>53</v>
      </c>
      <c r="L48" s="78" t="e">
        <f t="array" aca="1" ref="L48" ca="1">IF(ISBLANK(INDIRECT("'"&amp;CountryList!$J$3&amp;"'!"&amp;CHAR(96+L$1)&amp;$A49)),"",INDIRECT("'"&amp;CountryList!$J$3&amp;"'!"&amp;CHAR(96+L$1)&amp;$A49))</f>
        <v>#REF!</v>
      </c>
    </row>
    <row r="49" spans="1:12" ht="28.75" customHeight="1" x14ac:dyDescent="0.2">
      <c r="A49">
        <v>47</v>
      </c>
      <c r="B49" s="231"/>
      <c r="C49" s="69" t="s">
        <v>128</v>
      </c>
      <c r="D49" s="50" t="e">
        <f t="array" aca="1" ref="D49" ca="1">IF(ISBLANK(INDIRECT("'"&amp;CountryList!$J$3&amp;"'!"&amp;CHAR(96+D$1)&amp;$A50)),"",INDIRECT("'"&amp;CountryList!$J$3&amp;"'!"&amp;CHAR(96+D$1)&amp;$A50))</f>
        <v>#REF!</v>
      </c>
      <c r="E49" s="50" t="e">
        <f t="array" aca="1" ref="E49" ca="1">IF(ISBLANK(INDIRECT("'"&amp;CountryList!$J$3&amp;"'!"&amp;CHAR(96+E$1)&amp;$A50)),"",INDIRECT("'"&amp;CountryList!$J$3&amp;"'!"&amp;CHAR(96+E$1)&amp;$A50))</f>
        <v>#REF!</v>
      </c>
      <c r="F49" s="50" t="e">
        <f t="array" aca="1" ref="F49" ca="1">IF(ISBLANK(INDIRECT("'"&amp;CountryList!$J$3&amp;"'!"&amp;CHAR(96+F$1)&amp;$A50)),"",INDIRECT("'"&amp;CountryList!$J$3&amp;"'!"&amp;CHAR(96+F$1)&amp;$A50))</f>
        <v>#REF!</v>
      </c>
      <c r="G49" s="50" t="e">
        <f t="array" aca="1" ref="G49" ca="1">IF(ISBLANK(INDIRECT("'"&amp;CountryList!$J$3&amp;"'!"&amp;CHAR(96+G$1)&amp;$A50)),"",INDIRECT("'"&amp;CountryList!$J$3&amp;"'!"&amp;CHAR(96+G$1)&amp;$A50))</f>
        <v>#REF!</v>
      </c>
      <c r="H49" s="50" t="e">
        <f t="array" aca="1" ref="H49" ca="1">IF(ISBLANK(INDIRECT("'"&amp;CountryList!$J$3&amp;"'!"&amp;CHAR(96+H$1)&amp;$A50)),"",INDIRECT("'"&amp;CountryList!$J$3&amp;"'!"&amp;CHAR(96+H$1)&amp;$A50))</f>
        <v>#REF!</v>
      </c>
      <c r="I49" s="50" t="e">
        <f t="array" aca="1" ref="I49" ca="1">IF(ISBLANK(INDIRECT("'"&amp;CountryList!$J$3&amp;"'!"&amp;CHAR(96+I$1)&amp;$A50)),"",INDIRECT("'"&amp;CountryList!$J$3&amp;"'!"&amp;CHAR(96+I$1)&amp;$A50))</f>
        <v>#REF!</v>
      </c>
      <c r="J49" s="35" t="s">
        <v>129</v>
      </c>
      <c r="K49" s="76" t="s">
        <v>53</v>
      </c>
      <c r="L49" s="78" t="e">
        <f t="array" aca="1" ref="L49" ca="1">IF(ISBLANK(INDIRECT("'"&amp;CountryList!$J$3&amp;"'!"&amp;CHAR(96+L$1)&amp;$A50)),"",INDIRECT("'"&amp;CountryList!$J$3&amp;"'!"&amp;CHAR(96+L$1)&amp;$A50))</f>
        <v>#REF!</v>
      </c>
    </row>
    <row r="50" spans="1:12" ht="16" x14ac:dyDescent="0.2">
      <c r="A50">
        <v>48</v>
      </c>
      <c r="B50" s="229" t="s">
        <v>54</v>
      </c>
      <c r="C50" s="69" t="s">
        <v>212</v>
      </c>
      <c r="D50" s="50" t="e">
        <f t="array" aca="1" ref="D50" ca="1">IF(ISBLANK(INDIRECT("'"&amp;CountryList!$J$3&amp;"'!"&amp;CHAR(96+D$1)&amp;$A51)),"",INDIRECT("'"&amp;CountryList!$J$3&amp;"'!"&amp;CHAR(96+D$1)&amp;$A51))</f>
        <v>#REF!</v>
      </c>
      <c r="E50" s="50" t="e">
        <f t="array" aca="1" ref="E50" ca="1">IF(ISBLANK(INDIRECT("'"&amp;CountryList!$J$3&amp;"'!"&amp;CHAR(96+E$1)&amp;$A51)),"",INDIRECT("'"&amp;CountryList!$J$3&amp;"'!"&amp;CHAR(96+E$1)&amp;$A51))</f>
        <v>#REF!</v>
      </c>
      <c r="F50" s="50" t="e">
        <f t="array" aca="1" ref="F50" ca="1">IF(ISBLANK(INDIRECT("'"&amp;CountryList!$J$3&amp;"'!"&amp;CHAR(96+F$1)&amp;$A51)),"",INDIRECT("'"&amp;CountryList!$J$3&amp;"'!"&amp;CHAR(96+F$1)&amp;$A51))</f>
        <v>#REF!</v>
      </c>
      <c r="G50" s="50" t="e">
        <f t="array" aca="1" ref="G50" ca="1">IF(ISBLANK(INDIRECT("'"&amp;CountryList!$J$3&amp;"'!"&amp;CHAR(96+G$1)&amp;$A51)),"",INDIRECT("'"&amp;CountryList!$J$3&amp;"'!"&amp;CHAR(96+G$1)&amp;$A51))</f>
        <v>#REF!</v>
      </c>
      <c r="H50" s="50" t="e">
        <f t="array" aca="1" ref="H50" ca="1">IF(ISBLANK(INDIRECT("'"&amp;CountryList!$J$3&amp;"'!"&amp;CHAR(96+H$1)&amp;$A51)),"",INDIRECT("'"&amp;CountryList!$J$3&amp;"'!"&amp;CHAR(96+H$1)&amp;$A51))</f>
        <v>#REF!</v>
      </c>
      <c r="I50" s="50" t="e">
        <f t="array" aca="1" ref="I50" ca="1">IF(ISBLANK(INDIRECT("'"&amp;CountryList!$J$3&amp;"'!"&amp;CHAR(96+I$1)&amp;$A51)),"",INDIRECT("'"&amp;CountryList!$J$3&amp;"'!"&amp;CHAR(96+I$1)&amp;$A51))</f>
        <v>#REF!</v>
      </c>
      <c r="J50" s="35"/>
      <c r="K50" s="68" t="s">
        <v>98</v>
      </c>
      <c r="L50" s="78" t="e">
        <f t="array" aca="1" ref="L50" ca="1">IF(ISBLANK(INDIRECT("'"&amp;CountryList!$J$3&amp;"'!"&amp;CHAR(96+L$1)&amp;$A51)),"",INDIRECT("'"&amp;CountryList!$J$3&amp;"'!"&amp;CHAR(96+L$1)&amp;$A51))</f>
        <v>#REF!</v>
      </c>
    </row>
    <row r="51" spans="1:12" ht="16" x14ac:dyDescent="0.2">
      <c r="A51">
        <v>49</v>
      </c>
      <c r="B51" s="230"/>
      <c r="C51" s="69" t="s">
        <v>92</v>
      </c>
      <c r="D51" s="50" t="e">
        <f t="array" aca="1" ref="D51" ca="1">IF(ISBLANK(INDIRECT("'"&amp;CountryList!$J$3&amp;"'!"&amp;CHAR(96+D$1)&amp;$A52)),"",INDIRECT("'"&amp;CountryList!$J$3&amp;"'!"&amp;CHAR(96+D$1)&amp;$A52))</f>
        <v>#REF!</v>
      </c>
      <c r="E51" s="50" t="e">
        <f t="array" aca="1" ref="E51" ca="1">IF(ISBLANK(INDIRECT("'"&amp;CountryList!$J$3&amp;"'!"&amp;CHAR(96+E$1)&amp;$A52)),"",INDIRECT("'"&amp;CountryList!$J$3&amp;"'!"&amp;CHAR(96+E$1)&amp;$A52))</f>
        <v>#REF!</v>
      </c>
      <c r="F51" s="50" t="e">
        <f t="array" aca="1" ref="F51" ca="1">IF(ISBLANK(INDIRECT("'"&amp;CountryList!$J$3&amp;"'!"&amp;CHAR(96+F$1)&amp;$A52)),"",INDIRECT("'"&amp;CountryList!$J$3&amp;"'!"&amp;CHAR(96+F$1)&amp;$A52))</f>
        <v>#REF!</v>
      </c>
      <c r="G51" s="50" t="e">
        <f t="array" aca="1" ref="G51" ca="1">IF(ISBLANK(INDIRECT("'"&amp;CountryList!$J$3&amp;"'!"&amp;CHAR(96+G$1)&amp;$A52)),"",INDIRECT("'"&amp;CountryList!$J$3&amp;"'!"&amp;CHAR(96+G$1)&amp;$A52))</f>
        <v>#REF!</v>
      </c>
      <c r="H51" s="50" t="e">
        <f t="array" aca="1" ref="H51" ca="1">IF(ISBLANK(INDIRECT("'"&amp;CountryList!$J$3&amp;"'!"&amp;CHAR(96+H$1)&amp;$A52)),"",INDIRECT("'"&amp;CountryList!$J$3&amp;"'!"&amp;CHAR(96+H$1)&amp;$A52))</f>
        <v>#REF!</v>
      </c>
      <c r="I51" s="50" t="e">
        <f t="array" aca="1" ref="I51" ca="1">IF(ISBLANK(INDIRECT("'"&amp;CountryList!$J$3&amp;"'!"&amp;CHAR(96+I$1)&amp;$A52)),"",INDIRECT("'"&amp;CountryList!$J$3&amp;"'!"&amp;CHAR(96+I$1)&amp;$A52))</f>
        <v>#REF!</v>
      </c>
      <c r="J51" s="53"/>
      <c r="K51" s="68" t="s">
        <v>98</v>
      </c>
      <c r="L51" s="78" t="e">
        <f t="array" aca="1" ref="L51" ca="1">IF(ISBLANK(INDIRECT("'"&amp;CountryList!$J$3&amp;"'!"&amp;CHAR(96+L$1)&amp;$A52)),"",INDIRECT("'"&amp;CountryList!$J$3&amp;"'!"&amp;CHAR(96+L$1)&amp;$A52))</f>
        <v>#REF!</v>
      </c>
    </row>
    <row r="52" spans="1:12" ht="16" x14ac:dyDescent="0.2">
      <c r="A52">
        <v>50</v>
      </c>
      <c r="B52" s="230"/>
      <c r="C52" s="69" t="s">
        <v>93</v>
      </c>
      <c r="D52" s="50" t="e">
        <f t="array" aca="1" ref="D52" ca="1">IF(ISBLANK(INDIRECT("'"&amp;CountryList!$J$3&amp;"'!"&amp;CHAR(96+D$1)&amp;$A53)),"",INDIRECT("'"&amp;CountryList!$J$3&amp;"'!"&amp;CHAR(96+D$1)&amp;$A53))</f>
        <v>#REF!</v>
      </c>
      <c r="E52" s="50" t="e">
        <f t="array" aca="1" ref="E52" ca="1">IF(ISBLANK(INDIRECT("'"&amp;CountryList!$J$3&amp;"'!"&amp;CHAR(96+E$1)&amp;$A53)),"",INDIRECT("'"&amp;CountryList!$J$3&amp;"'!"&amp;CHAR(96+E$1)&amp;$A53))</f>
        <v>#REF!</v>
      </c>
      <c r="F52" s="50" t="e">
        <f t="array" aca="1" ref="F52" ca="1">IF(ISBLANK(INDIRECT("'"&amp;CountryList!$J$3&amp;"'!"&amp;CHAR(96+F$1)&amp;$A53)),"",INDIRECT("'"&amp;CountryList!$J$3&amp;"'!"&amp;CHAR(96+F$1)&amp;$A53))</f>
        <v>#REF!</v>
      </c>
      <c r="G52" s="50" t="e">
        <f t="array" aca="1" ref="G52" ca="1">IF(ISBLANK(INDIRECT("'"&amp;CountryList!$J$3&amp;"'!"&amp;CHAR(96+G$1)&amp;$A53)),"",INDIRECT("'"&amp;CountryList!$J$3&amp;"'!"&amp;CHAR(96+G$1)&amp;$A53))</f>
        <v>#REF!</v>
      </c>
      <c r="H52" s="50" t="e">
        <f t="array" aca="1" ref="H52" ca="1">IF(ISBLANK(INDIRECT("'"&amp;CountryList!$J$3&amp;"'!"&amp;CHAR(96+H$1)&amp;$A53)),"",INDIRECT("'"&amp;CountryList!$J$3&amp;"'!"&amp;CHAR(96+H$1)&amp;$A53))</f>
        <v>#REF!</v>
      </c>
      <c r="I52" s="50" t="e">
        <f t="array" aca="1" ref="I52" ca="1">IF(ISBLANK(INDIRECT("'"&amp;CountryList!$J$3&amp;"'!"&amp;CHAR(96+I$1)&amp;$A53)),"",INDIRECT("'"&amp;CountryList!$J$3&amp;"'!"&amp;CHAR(96+I$1)&amp;$A53))</f>
        <v>#REF!</v>
      </c>
      <c r="J52" s="53"/>
      <c r="K52" s="68" t="s">
        <v>98</v>
      </c>
      <c r="L52" s="78" t="e">
        <f t="array" aca="1" ref="L52" ca="1">IF(ISBLANK(INDIRECT("'"&amp;CountryList!$J$3&amp;"'!"&amp;CHAR(96+L$1)&amp;$A53)),"",INDIRECT("'"&amp;CountryList!$J$3&amp;"'!"&amp;CHAR(96+L$1)&amp;$A53))</f>
        <v>#REF!</v>
      </c>
    </row>
    <row r="53" spans="1:12" ht="16" x14ac:dyDescent="0.2">
      <c r="A53">
        <v>51</v>
      </c>
      <c r="B53" s="230"/>
      <c r="C53" s="69" t="s">
        <v>94</v>
      </c>
      <c r="D53" s="50" t="e">
        <f t="array" aca="1" ref="D53" ca="1">IF(ISBLANK(INDIRECT("'"&amp;CountryList!$J$3&amp;"'!"&amp;CHAR(96+D$1)&amp;$A54)),"",INDIRECT("'"&amp;CountryList!$J$3&amp;"'!"&amp;CHAR(96+D$1)&amp;$A54))</f>
        <v>#REF!</v>
      </c>
      <c r="E53" s="50" t="e">
        <f t="array" aca="1" ref="E53" ca="1">IF(ISBLANK(INDIRECT("'"&amp;CountryList!$J$3&amp;"'!"&amp;CHAR(96+E$1)&amp;$A54)),"",INDIRECT("'"&amp;CountryList!$J$3&amp;"'!"&amp;CHAR(96+E$1)&amp;$A54))</f>
        <v>#REF!</v>
      </c>
      <c r="F53" s="50" t="e">
        <f t="array" aca="1" ref="F53" ca="1">IF(ISBLANK(INDIRECT("'"&amp;CountryList!$J$3&amp;"'!"&amp;CHAR(96+F$1)&amp;$A54)),"",INDIRECT("'"&amp;CountryList!$J$3&amp;"'!"&amp;CHAR(96+F$1)&amp;$A54))</f>
        <v>#REF!</v>
      </c>
      <c r="G53" s="50" t="e">
        <f t="array" aca="1" ref="G53" ca="1">IF(ISBLANK(INDIRECT("'"&amp;CountryList!$J$3&amp;"'!"&amp;CHAR(96+G$1)&amp;$A54)),"",INDIRECT("'"&amp;CountryList!$J$3&amp;"'!"&amp;CHAR(96+G$1)&amp;$A54))</f>
        <v>#REF!</v>
      </c>
      <c r="H53" s="50" t="e">
        <f t="array" aca="1" ref="H53" ca="1">IF(ISBLANK(INDIRECT("'"&amp;CountryList!$J$3&amp;"'!"&amp;CHAR(96+H$1)&amp;$A54)),"",INDIRECT("'"&amp;CountryList!$J$3&amp;"'!"&amp;CHAR(96+H$1)&amp;$A54))</f>
        <v>#REF!</v>
      </c>
      <c r="I53" s="50" t="e">
        <f t="array" aca="1" ref="I53" ca="1">IF(ISBLANK(INDIRECT("'"&amp;CountryList!$J$3&amp;"'!"&amp;CHAR(96+I$1)&amp;$A54)),"",INDIRECT("'"&amp;CountryList!$J$3&amp;"'!"&amp;CHAR(96+I$1)&amp;$A54))</f>
        <v>#REF!</v>
      </c>
      <c r="J53" s="53"/>
      <c r="K53" s="68" t="s">
        <v>98</v>
      </c>
      <c r="L53" s="78" t="e">
        <f t="array" aca="1" ref="L53" ca="1">IF(ISBLANK(INDIRECT("'"&amp;CountryList!$J$3&amp;"'!"&amp;CHAR(96+L$1)&amp;$A54)),"",INDIRECT("'"&amp;CountryList!$J$3&amp;"'!"&amp;CHAR(96+L$1)&amp;$A54))</f>
        <v>#REF!</v>
      </c>
    </row>
    <row r="54" spans="1:12" ht="16" x14ac:dyDescent="0.2">
      <c r="A54">
        <v>52</v>
      </c>
      <c r="B54" s="231"/>
      <c r="C54" s="69" t="s">
        <v>55</v>
      </c>
      <c r="D54" s="50" t="e">
        <f t="array" aca="1" ref="D54" ca="1">IF(ISBLANK(INDIRECT("'"&amp;CountryList!$J$3&amp;"'!"&amp;CHAR(96+D$1)&amp;$A55)),"",INDIRECT("'"&amp;CountryList!$J$3&amp;"'!"&amp;CHAR(96+D$1)&amp;$A55))</f>
        <v>#REF!</v>
      </c>
      <c r="E54" s="50" t="e">
        <f t="array" aca="1" ref="E54" ca="1">IF(ISBLANK(INDIRECT("'"&amp;CountryList!$J$3&amp;"'!"&amp;CHAR(96+E$1)&amp;$A55)),"",INDIRECT("'"&amp;CountryList!$J$3&amp;"'!"&amp;CHAR(96+E$1)&amp;$A55))</f>
        <v>#REF!</v>
      </c>
      <c r="F54" s="50" t="e">
        <f t="array" aca="1" ref="F54" ca="1">IF(ISBLANK(INDIRECT("'"&amp;CountryList!$J$3&amp;"'!"&amp;CHAR(96+F$1)&amp;$A55)),"",INDIRECT("'"&amp;CountryList!$J$3&amp;"'!"&amp;CHAR(96+F$1)&amp;$A55))</f>
        <v>#REF!</v>
      </c>
      <c r="G54" s="50" t="e">
        <f t="array" aca="1" ref="G54" ca="1">IF(ISBLANK(INDIRECT("'"&amp;CountryList!$J$3&amp;"'!"&amp;CHAR(96+G$1)&amp;$A55)),"",INDIRECT("'"&amp;CountryList!$J$3&amp;"'!"&amp;CHAR(96+G$1)&amp;$A55))</f>
        <v>#REF!</v>
      </c>
      <c r="H54" s="50" t="e">
        <f t="array" aca="1" ref="H54" ca="1">IF(ISBLANK(INDIRECT("'"&amp;CountryList!$J$3&amp;"'!"&amp;CHAR(96+H$1)&amp;$A55)),"",INDIRECT("'"&amp;CountryList!$J$3&amp;"'!"&amp;CHAR(96+H$1)&amp;$A55))</f>
        <v>#REF!</v>
      </c>
      <c r="I54" s="50" t="e">
        <f t="array" aca="1" ref="I54" ca="1">IF(ISBLANK(INDIRECT("'"&amp;CountryList!$J$3&amp;"'!"&amp;CHAR(96+I$1)&amp;$A55)),"",INDIRECT("'"&amp;CountryList!$J$3&amp;"'!"&amp;CHAR(96+I$1)&amp;$A55))</f>
        <v>#REF!</v>
      </c>
      <c r="J54" s="53"/>
      <c r="K54" s="68" t="s">
        <v>98</v>
      </c>
      <c r="L54" s="78" t="e">
        <f t="array" aca="1" ref="L54" ca="1">IF(ISBLANK(INDIRECT("'"&amp;CountryList!$J$3&amp;"'!"&amp;CHAR(96+L$1)&amp;$A55)),"",INDIRECT("'"&amp;CountryList!$J$3&amp;"'!"&amp;CHAR(96+L$1)&amp;$A55))</f>
        <v>#REF!</v>
      </c>
    </row>
    <row r="55" spans="1:12" ht="16" x14ac:dyDescent="0.2">
      <c r="A55">
        <v>53</v>
      </c>
      <c r="B55" s="226" t="s">
        <v>56</v>
      </c>
      <c r="C55" s="69" t="s">
        <v>57</v>
      </c>
      <c r="D55" s="50" t="e">
        <f t="array" aca="1" ref="D55" ca="1">IF(ISBLANK(INDIRECT("'"&amp;CountryList!$J$3&amp;"'!"&amp;CHAR(96+D$1)&amp;$A56)),"",INDIRECT("'"&amp;CountryList!$J$3&amp;"'!"&amp;CHAR(96+D$1)&amp;$A56))</f>
        <v>#REF!</v>
      </c>
      <c r="E55" s="50" t="e">
        <f t="array" aca="1" ref="E55" ca="1">IF(ISBLANK(INDIRECT("'"&amp;CountryList!$J$3&amp;"'!"&amp;CHAR(96+E$1)&amp;$A56)),"",INDIRECT("'"&amp;CountryList!$J$3&amp;"'!"&amp;CHAR(96+E$1)&amp;$A56))</f>
        <v>#REF!</v>
      </c>
      <c r="F55" s="50" t="e">
        <f t="array" aca="1" ref="F55" ca="1">IF(ISBLANK(INDIRECT("'"&amp;CountryList!$J$3&amp;"'!"&amp;CHAR(96+F$1)&amp;$A56)),"",INDIRECT("'"&amp;CountryList!$J$3&amp;"'!"&amp;CHAR(96+F$1)&amp;$A56))</f>
        <v>#REF!</v>
      </c>
      <c r="G55" s="50" t="e">
        <f t="array" aca="1" ref="G55" ca="1">IF(ISBLANK(INDIRECT("'"&amp;CountryList!$J$3&amp;"'!"&amp;CHAR(96+G$1)&amp;$A56)),"",INDIRECT("'"&amp;CountryList!$J$3&amp;"'!"&amp;CHAR(96+G$1)&amp;$A56))</f>
        <v>#REF!</v>
      </c>
      <c r="H55" s="50" t="e">
        <f t="array" aca="1" ref="H55" ca="1">IF(ISBLANK(INDIRECT("'"&amp;CountryList!$J$3&amp;"'!"&amp;CHAR(96+H$1)&amp;$A56)),"",INDIRECT("'"&amp;CountryList!$J$3&amp;"'!"&amp;CHAR(96+H$1)&amp;$A56))</f>
        <v>#REF!</v>
      </c>
      <c r="I55" s="50" t="e">
        <f t="array" aca="1" ref="I55" ca="1">IF(ISBLANK(INDIRECT("'"&amp;CountryList!$J$3&amp;"'!"&amp;CHAR(96+I$1)&amp;$A56)),"",INDIRECT("'"&amp;CountryList!$J$3&amp;"'!"&amp;CHAR(96+I$1)&amp;$A56))</f>
        <v>#REF!</v>
      </c>
      <c r="J55" s="69" t="s">
        <v>130</v>
      </c>
      <c r="K55" s="8" t="s">
        <v>58</v>
      </c>
      <c r="L55" s="78" t="e">
        <f t="array" aca="1" ref="L55" ca="1">IF(ISBLANK(INDIRECT("'"&amp;CountryList!$J$3&amp;"'!"&amp;CHAR(96+L$1)&amp;$A56)),"",INDIRECT("'"&amp;CountryList!$J$3&amp;"'!"&amp;CHAR(96+L$1)&amp;$A56))</f>
        <v>#REF!</v>
      </c>
    </row>
    <row r="56" spans="1:12" ht="16" x14ac:dyDescent="0.2">
      <c r="A56">
        <v>54</v>
      </c>
      <c r="B56" s="227"/>
      <c r="C56" s="69" t="s">
        <v>59</v>
      </c>
      <c r="D56" s="50" t="e">
        <f t="array" aca="1" ref="D56" ca="1">IF(ISBLANK(INDIRECT("'"&amp;CountryList!$J$3&amp;"'!"&amp;CHAR(96+D$1)&amp;$A57)),"",INDIRECT("'"&amp;CountryList!$J$3&amp;"'!"&amp;CHAR(96+D$1)&amp;$A57))</f>
        <v>#REF!</v>
      </c>
      <c r="E56" s="50" t="e">
        <f t="array" aca="1" ref="E56" ca="1">IF(ISBLANK(INDIRECT("'"&amp;CountryList!$J$3&amp;"'!"&amp;CHAR(96+E$1)&amp;$A57)),"",INDIRECT("'"&amp;CountryList!$J$3&amp;"'!"&amp;CHAR(96+E$1)&amp;$A57))</f>
        <v>#REF!</v>
      </c>
      <c r="F56" s="50" t="e">
        <f t="array" aca="1" ref="F56" ca="1">IF(ISBLANK(INDIRECT("'"&amp;CountryList!$J$3&amp;"'!"&amp;CHAR(96+F$1)&amp;$A57)),"",INDIRECT("'"&amp;CountryList!$J$3&amp;"'!"&amp;CHAR(96+F$1)&amp;$A57))</f>
        <v>#REF!</v>
      </c>
      <c r="G56" s="50" t="e">
        <f t="array" aca="1" ref="G56" ca="1">IF(ISBLANK(INDIRECT("'"&amp;CountryList!$J$3&amp;"'!"&amp;CHAR(96+G$1)&amp;$A57)),"",INDIRECT("'"&amp;CountryList!$J$3&amp;"'!"&amp;CHAR(96+G$1)&amp;$A57))</f>
        <v>#REF!</v>
      </c>
      <c r="H56" s="50" t="e">
        <f t="array" aca="1" ref="H56" ca="1">IF(ISBLANK(INDIRECT("'"&amp;CountryList!$J$3&amp;"'!"&amp;CHAR(96+H$1)&amp;$A57)),"",INDIRECT("'"&amp;CountryList!$J$3&amp;"'!"&amp;CHAR(96+H$1)&amp;$A57))</f>
        <v>#REF!</v>
      </c>
      <c r="I56" s="50" t="e">
        <f t="array" aca="1" ref="I56" ca="1">IF(ISBLANK(INDIRECT("'"&amp;CountryList!$J$3&amp;"'!"&amp;CHAR(96+I$1)&amp;$A57)),"",INDIRECT("'"&amp;CountryList!$J$3&amp;"'!"&amp;CHAR(96+I$1)&amp;$A57))</f>
        <v>#REF!</v>
      </c>
      <c r="J56" s="69" t="s">
        <v>130</v>
      </c>
      <c r="K56" s="8" t="s">
        <v>58</v>
      </c>
      <c r="L56" s="78" t="e">
        <f t="array" aca="1" ref="L56" ca="1">IF(ISBLANK(INDIRECT("'"&amp;CountryList!$J$3&amp;"'!"&amp;CHAR(96+L$1)&amp;$A57)),"",INDIRECT("'"&amp;CountryList!$J$3&amp;"'!"&amp;CHAR(96+L$1)&amp;$A57))</f>
        <v>#REF!</v>
      </c>
    </row>
    <row r="57" spans="1:12" ht="16" x14ac:dyDescent="0.2">
      <c r="A57">
        <v>55</v>
      </c>
      <c r="B57" s="227"/>
      <c r="C57" s="69" t="s">
        <v>60</v>
      </c>
      <c r="D57" s="50" t="e">
        <f t="array" aca="1" ref="D57" ca="1">IF(ISBLANK(INDIRECT("'"&amp;CountryList!$J$3&amp;"'!"&amp;CHAR(96+D$1)&amp;$A58)),"",INDIRECT("'"&amp;CountryList!$J$3&amp;"'!"&amp;CHAR(96+D$1)&amp;$A58))</f>
        <v>#REF!</v>
      </c>
      <c r="E57" s="50" t="e">
        <f t="array" aca="1" ref="E57" ca="1">IF(ISBLANK(INDIRECT("'"&amp;CountryList!$J$3&amp;"'!"&amp;CHAR(96+E$1)&amp;$A58)),"",INDIRECT("'"&amp;CountryList!$J$3&amp;"'!"&amp;CHAR(96+E$1)&amp;$A58))</f>
        <v>#REF!</v>
      </c>
      <c r="F57" s="50" t="e">
        <f t="array" aca="1" ref="F57" ca="1">IF(ISBLANK(INDIRECT("'"&amp;CountryList!$J$3&amp;"'!"&amp;CHAR(96+F$1)&amp;$A58)),"",INDIRECT("'"&amp;CountryList!$J$3&amp;"'!"&amp;CHAR(96+F$1)&amp;$A58))</f>
        <v>#REF!</v>
      </c>
      <c r="G57" s="50" t="e">
        <f t="array" aca="1" ref="G57" ca="1">IF(ISBLANK(INDIRECT("'"&amp;CountryList!$J$3&amp;"'!"&amp;CHAR(96+G$1)&amp;$A58)),"",INDIRECT("'"&amp;CountryList!$J$3&amp;"'!"&amp;CHAR(96+G$1)&amp;$A58))</f>
        <v>#REF!</v>
      </c>
      <c r="H57" s="50" t="e">
        <f t="array" aca="1" ref="H57" ca="1">IF(ISBLANK(INDIRECT("'"&amp;CountryList!$J$3&amp;"'!"&amp;CHAR(96+H$1)&amp;$A58)),"",INDIRECT("'"&amp;CountryList!$J$3&amp;"'!"&amp;CHAR(96+H$1)&amp;$A58))</f>
        <v>#REF!</v>
      </c>
      <c r="I57" s="50" t="e">
        <f t="array" aca="1" ref="I57" ca="1">IF(ISBLANK(INDIRECT("'"&amp;CountryList!$J$3&amp;"'!"&amp;CHAR(96+I$1)&amp;$A58)),"",INDIRECT("'"&amp;CountryList!$J$3&amp;"'!"&amp;CHAR(96+I$1)&amp;$A58))</f>
        <v>#REF!</v>
      </c>
      <c r="J57" s="69" t="s">
        <v>130</v>
      </c>
      <c r="K57" s="8" t="s">
        <v>58</v>
      </c>
      <c r="L57" s="78" t="e">
        <f t="array" aca="1" ref="L57" ca="1">IF(ISBLANK(INDIRECT("'"&amp;CountryList!$J$3&amp;"'!"&amp;CHAR(96+L$1)&amp;$A58)),"",INDIRECT("'"&amp;CountryList!$J$3&amp;"'!"&amp;CHAR(96+L$1)&amp;$A58))</f>
        <v>#REF!</v>
      </c>
    </row>
    <row r="58" spans="1:12" ht="16" x14ac:dyDescent="0.2">
      <c r="A58">
        <v>56</v>
      </c>
      <c r="B58" s="227"/>
      <c r="C58" s="69" t="s">
        <v>61</v>
      </c>
      <c r="D58" s="50" t="e">
        <f t="array" aca="1" ref="D58" ca="1">IF(ISBLANK(INDIRECT("'"&amp;CountryList!$J$3&amp;"'!"&amp;CHAR(96+D$1)&amp;$A59)),"",INDIRECT("'"&amp;CountryList!$J$3&amp;"'!"&amp;CHAR(96+D$1)&amp;$A59))</f>
        <v>#REF!</v>
      </c>
      <c r="E58" s="50" t="e">
        <f t="array" aca="1" ref="E58" ca="1">IF(ISBLANK(INDIRECT("'"&amp;CountryList!$J$3&amp;"'!"&amp;CHAR(96+E$1)&amp;$A59)),"",INDIRECT("'"&amp;CountryList!$J$3&amp;"'!"&amp;CHAR(96+E$1)&amp;$A59))</f>
        <v>#REF!</v>
      </c>
      <c r="F58" s="50" t="e">
        <f t="array" aca="1" ref="F58" ca="1">IF(ISBLANK(INDIRECT("'"&amp;CountryList!$J$3&amp;"'!"&amp;CHAR(96+F$1)&amp;$A59)),"",INDIRECT("'"&amp;CountryList!$J$3&amp;"'!"&amp;CHAR(96+F$1)&amp;$A59))</f>
        <v>#REF!</v>
      </c>
      <c r="G58" s="50" t="e">
        <f t="array" aca="1" ref="G58" ca="1">IF(ISBLANK(INDIRECT("'"&amp;CountryList!$J$3&amp;"'!"&amp;CHAR(96+G$1)&amp;$A59)),"",INDIRECT("'"&amp;CountryList!$J$3&amp;"'!"&amp;CHAR(96+G$1)&amp;$A59))</f>
        <v>#REF!</v>
      </c>
      <c r="H58" s="50" t="e">
        <f t="array" aca="1" ref="H58" ca="1">IF(ISBLANK(INDIRECT("'"&amp;CountryList!$J$3&amp;"'!"&amp;CHAR(96+H$1)&amp;$A59)),"",INDIRECT("'"&amp;CountryList!$J$3&amp;"'!"&amp;CHAR(96+H$1)&amp;$A59))</f>
        <v>#REF!</v>
      </c>
      <c r="I58" s="50" t="e">
        <f t="array" aca="1" ref="I58" ca="1">IF(ISBLANK(INDIRECT("'"&amp;CountryList!$J$3&amp;"'!"&amp;CHAR(96+I$1)&amp;$A59)),"",INDIRECT("'"&amp;CountryList!$J$3&amp;"'!"&amp;CHAR(96+I$1)&amp;$A59))</f>
        <v>#REF!</v>
      </c>
      <c r="J58" s="69" t="s">
        <v>130</v>
      </c>
      <c r="K58" s="8" t="s">
        <v>58</v>
      </c>
      <c r="L58" s="78" t="e">
        <f t="array" aca="1" ref="L58" ca="1">IF(ISBLANK(INDIRECT("'"&amp;CountryList!$J$3&amp;"'!"&amp;CHAR(96+L$1)&amp;$A59)),"",INDIRECT("'"&amp;CountryList!$J$3&amp;"'!"&amp;CHAR(96+L$1)&amp;$A59))</f>
        <v>#REF!</v>
      </c>
    </row>
    <row r="59" spans="1:12" ht="16" x14ac:dyDescent="0.2">
      <c r="A59">
        <v>57</v>
      </c>
      <c r="B59" s="227"/>
      <c r="C59" s="69" t="s">
        <v>62</v>
      </c>
      <c r="D59" s="50" t="e">
        <f t="array" aca="1" ref="D59" ca="1">IF(ISBLANK(INDIRECT("'"&amp;CountryList!$J$3&amp;"'!"&amp;CHAR(96+D$1)&amp;$A60)),"",INDIRECT("'"&amp;CountryList!$J$3&amp;"'!"&amp;CHAR(96+D$1)&amp;$A60))</f>
        <v>#REF!</v>
      </c>
      <c r="E59" s="50" t="e">
        <f t="array" aca="1" ref="E59" ca="1">IF(ISBLANK(INDIRECT("'"&amp;CountryList!$J$3&amp;"'!"&amp;CHAR(96+E$1)&amp;$A60)),"",INDIRECT("'"&amp;CountryList!$J$3&amp;"'!"&amp;CHAR(96+E$1)&amp;$A60))</f>
        <v>#REF!</v>
      </c>
      <c r="F59" s="50" t="e">
        <f t="array" aca="1" ref="F59" ca="1">IF(ISBLANK(INDIRECT("'"&amp;CountryList!$J$3&amp;"'!"&amp;CHAR(96+F$1)&amp;$A60)),"",INDIRECT("'"&amp;CountryList!$J$3&amp;"'!"&amp;CHAR(96+F$1)&amp;$A60))</f>
        <v>#REF!</v>
      </c>
      <c r="G59" s="50" t="e">
        <f t="array" aca="1" ref="G59" ca="1">IF(ISBLANK(INDIRECT("'"&amp;CountryList!$J$3&amp;"'!"&amp;CHAR(96+G$1)&amp;$A60)),"",INDIRECT("'"&amp;CountryList!$J$3&amp;"'!"&amp;CHAR(96+G$1)&amp;$A60))</f>
        <v>#REF!</v>
      </c>
      <c r="H59" s="50" t="e">
        <f t="array" aca="1" ref="H59" ca="1">IF(ISBLANK(INDIRECT("'"&amp;CountryList!$J$3&amp;"'!"&amp;CHAR(96+H$1)&amp;$A60)),"",INDIRECT("'"&amp;CountryList!$J$3&amp;"'!"&amp;CHAR(96+H$1)&amp;$A60))</f>
        <v>#REF!</v>
      </c>
      <c r="I59" s="50" t="e">
        <f t="array" aca="1" ref="I59" ca="1">IF(ISBLANK(INDIRECT("'"&amp;CountryList!$J$3&amp;"'!"&amp;CHAR(96+I$1)&amp;$A60)),"",INDIRECT("'"&amp;CountryList!$J$3&amp;"'!"&amp;CHAR(96+I$1)&amp;$A60))</f>
        <v>#REF!</v>
      </c>
      <c r="J59" s="69" t="s">
        <v>130</v>
      </c>
      <c r="K59" s="8" t="s">
        <v>58</v>
      </c>
      <c r="L59" s="78" t="e">
        <f t="array" aca="1" ref="L59" ca="1">IF(ISBLANK(INDIRECT("'"&amp;CountryList!$J$3&amp;"'!"&amp;CHAR(96+L$1)&amp;$A60)),"",INDIRECT("'"&amp;CountryList!$J$3&amp;"'!"&amp;CHAR(96+L$1)&amp;$A60))</f>
        <v>#REF!</v>
      </c>
    </row>
    <row r="60" spans="1:12" ht="16" x14ac:dyDescent="0.2">
      <c r="A60">
        <v>58</v>
      </c>
      <c r="B60" s="227"/>
      <c r="C60" s="69" t="s">
        <v>63</v>
      </c>
      <c r="D60" s="50" t="e">
        <f t="array" aca="1" ref="D60" ca="1">IF(ISBLANK(INDIRECT("'"&amp;CountryList!$J$3&amp;"'!"&amp;CHAR(96+D$1)&amp;$A61)),"",INDIRECT("'"&amp;CountryList!$J$3&amp;"'!"&amp;CHAR(96+D$1)&amp;$A61))</f>
        <v>#REF!</v>
      </c>
      <c r="E60" s="50" t="e">
        <f t="array" aca="1" ref="E60" ca="1">IF(ISBLANK(INDIRECT("'"&amp;CountryList!$J$3&amp;"'!"&amp;CHAR(96+E$1)&amp;$A61)),"",INDIRECT("'"&amp;CountryList!$J$3&amp;"'!"&amp;CHAR(96+E$1)&amp;$A61))</f>
        <v>#REF!</v>
      </c>
      <c r="F60" s="50" t="e">
        <f t="array" aca="1" ref="F60" ca="1">IF(ISBLANK(INDIRECT("'"&amp;CountryList!$J$3&amp;"'!"&amp;CHAR(96+F$1)&amp;$A61)),"",INDIRECT("'"&amp;CountryList!$J$3&amp;"'!"&amp;CHAR(96+F$1)&amp;$A61))</f>
        <v>#REF!</v>
      </c>
      <c r="G60" s="50" t="e">
        <f t="array" aca="1" ref="G60" ca="1">IF(ISBLANK(INDIRECT("'"&amp;CountryList!$J$3&amp;"'!"&amp;CHAR(96+G$1)&amp;$A61)),"",INDIRECT("'"&amp;CountryList!$J$3&amp;"'!"&amp;CHAR(96+G$1)&amp;$A61))</f>
        <v>#REF!</v>
      </c>
      <c r="H60" s="50" t="e">
        <f t="array" aca="1" ref="H60" ca="1">IF(ISBLANK(INDIRECT("'"&amp;CountryList!$J$3&amp;"'!"&amp;CHAR(96+H$1)&amp;$A61)),"",INDIRECT("'"&amp;CountryList!$J$3&amp;"'!"&amp;CHAR(96+H$1)&amp;$A61))</f>
        <v>#REF!</v>
      </c>
      <c r="I60" s="50" t="e">
        <f t="array" aca="1" ref="I60" ca="1">IF(ISBLANK(INDIRECT("'"&amp;CountryList!$J$3&amp;"'!"&amp;CHAR(96+I$1)&amp;$A61)),"",INDIRECT("'"&amp;CountryList!$J$3&amp;"'!"&amp;CHAR(96+I$1)&amp;$A61))</f>
        <v>#REF!</v>
      </c>
      <c r="J60" s="69" t="s">
        <v>130</v>
      </c>
      <c r="K60" s="8" t="s">
        <v>58</v>
      </c>
      <c r="L60" s="78" t="e">
        <f t="array" aca="1" ref="L60" ca="1">IF(ISBLANK(INDIRECT("'"&amp;CountryList!$J$3&amp;"'!"&amp;CHAR(96+L$1)&amp;$A61)),"",INDIRECT("'"&amp;CountryList!$J$3&amp;"'!"&amp;CHAR(96+L$1)&amp;$A61))</f>
        <v>#REF!</v>
      </c>
    </row>
    <row r="61" spans="1:12" ht="16" x14ac:dyDescent="0.2">
      <c r="A61">
        <v>59</v>
      </c>
      <c r="B61" s="227"/>
      <c r="C61" s="69" t="s">
        <v>64</v>
      </c>
      <c r="D61" s="50" t="e">
        <f t="array" aca="1" ref="D61" ca="1">IF(ISBLANK(INDIRECT("'"&amp;CountryList!$J$3&amp;"'!"&amp;CHAR(96+D$1)&amp;$A62)),"",INDIRECT("'"&amp;CountryList!$J$3&amp;"'!"&amp;CHAR(96+D$1)&amp;$A62))</f>
        <v>#REF!</v>
      </c>
      <c r="E61" s="50" t="e">
        <f t="array" aca="1" ref="E61" ca="1">IF(ISBLANK(INDIRECT("'"&amp;CountryList!$J$3&amp;"'!"&amp;CHAR(96+E$1)&amp;$A62)),"",INDIRECT("'"&amp;CountryList!$J$3&amp;"'!"&amp;CHAR(96+E$1)&amp;$A62))</f>
        <v>#REF!</v>
      </c>
      <c r="F61" s="50" t="e">
        <f t="array" aca="1" ref="F61" ca="1">IF(ISBLANK(INDIRECT("'"&amp;CountryList!$J$3&amp;"'!"&amp;CHAR(96+F$1)&amp;$A62)),"",INDIRECT("'"&amp;CountryList!$J$3&amp;"'!"&amp;CHAR(96+F$1)&amp;$A62))</f>
        <v>#REF!</v>
      </c>
      <c r="G61" s="50" t="e">
        <f t="array" aca="1" ref="G61" ca="1">IF(ISBLANK(INDIRECT("'"&amp;CountryList!$J$3&amp;"'!"&amp;CHAR(96+G$1)&amp;$A62)),"",INDIRECT("'"&amp;CountryList!$J$3&amp;"'!"&amp;CHAR(96+G$1)&amp;$A62))</f>
        <v>#REF!</v>
      </c>
      <c r="H61" s="50" t="e">
        <f t="array" aca="1" ref="H61" ca="1">IF(ISBLANK(INDIRECT("'"&amp;CountryList!$J$3&amp;"'!"&amp;CHAR(96+H$1)&amp;$A62)),"",INDIRECT("'"&amp;CountryList!$J$3&amp;"'!"&amp;CHAR(96+H$1)&amp;$A62))</f>
        <v>#REF!</v>
      </c>
      <c r="I61" s="50" t="e">
        <f t="array" aca="1" ref="I61" ca="1">IF(ISBLANK(INDIRECT("'"&amp;CountryList!$J$3&amp;"'!"&amp;CHAR(96+I$1)&amp;$A62)),"",INDIRECT("'"&amp;CountryList!$J$3&amp;"'!"&amp;CHAR(96+I$1)&amp;$A62))</f>
        <v>#REF!</v>
      </c>
      <c r="J61" s="69" t="s">
        <v>130</v>
      </c>
      <c r="K61" s="8" t="s">
        <v>58</v>
      </c>
      <c r="L61" s="78" t="e">
        <f t="array" aca="1" ref="L61" ca="1">IF(ISBLANK(INDIRECT("'"&amp;CountryList!$J$3&amp;"'!"&amp;CHAR(96+L$1)&amp;$A62)),"",INDIRECT("'"&amp;CountryList!$J$3&amp;"'!"&amp;CHAR(96+L$1)&amp;$A62))</f>
        <v>#REF!</v>
      </c>
    </row>
    <row r="62" spans="1:12" ht="16" x14ac:dyDescent="0.2">
      <c r="A62">
        <v>60</v>
      </c>
      <c r="B62" s="227"/>
      <c r="C62" s="69" t="s">
        <v>65</v>
      </c>
      <c r="D62" s="50" t="e">
        <f t="array" aca="1" ref="D62" ca="1">IF(ISBLANK(INDIRECT("'"&amp;CountryList!$J$3&amp;"'!"&amp;CHAR(96+D$1)&amp;$A63)),"",INDIRECT("'"&amp;CountryList!$J$3&amp;"'!"&amp;CHAR(96+D$1)&amp;$A63))</f>
        <v>#REF!</v>
      </c>
      <c r="E62" s="50" t="e">
        <f t="array" aca="1" ref="E62" ca="1">IF(ISBLANK(INDIRECT("'"&amp;CountryList!$J$3&amp;"'!"&amp;CHAR(96+E$1)&amp;$A63)),"",INDIRECT("'"&amp;CountryList!$J$3&amp;"'!"&amp;CHAR(96+E$1)&amp;$A63))</f>
        <v>#REF!</v>
      </c>
      <c r="F62" s="50" t="e">
        <f t="array" aca="1" ref="F62" ca="1">IF(ISBLANK(INDIRECT("'"&amp;CountryList!$J$3&amp;"'!"&amp;CHAR(96+F$1)&amp;$A63)),"",INDIRECT("'"&amp;CountryList!$J$3&amp;"'!"&amp;CHAR(96+F$1)&amp;$A63))</f>
        <v>#REF!</v>
      </c>
      <c r="G62" s="50" t="e">
        <f t="array" aca="1" ref="G62" ca="1">IF(ISBLANK(INDIRECT("'"&amp;CountryList!$J$3&amp;"'!"&amp;CHAR(96+G$1)&amp;$A63)),"",INDIRECT("'"&amp;CountryList!$J$3&amp;"'!"&amp;CHAR(96+G$1)&amp;$A63))</f>
        <v>#REF!</v>
      </c>
      <c r="H62" s="50" t="e">
        <f t="array" aca="1" ref="H62" ca="1">IF(ISBLANK(INDIRECT("'"&amp;CountryList!$J$3&amp;"'!"&amp;CHAR(96+H$1)&amp;$A63)),"",INDIRECT("'"&amp;CountryList!$J$3&amp;"'!"&amp;CHAR(96+H$1)&amp;$A63))</f>
        <v>#REF!</v>
      </c>
      <c r="I62" s="50" t="e">
        <f t="array" aca="1" ref="I62" ca="1">IF(ISBLANK(INDIRECT("'"&amp;CountryList!$J$3&amp;"'!"&amp;CHAR(96+I$1)&amp;$A63)),"",INDIRECT("'"&amp;CountryList!$J$3&amp;"'!"&amp;CHAR(96+I$1)&amp;$A63))</f>
        <v>#REF!</v>
      </c>
      <c r="J62" s="69" t="s">
        <v>130</v>
      </c>
      <c r="K62" s="8" t="s">
        <v>58</v>
      </c>
      <c r="L62" s="78" t="e">
        <f t="array" aca="1" ref="L62" ca="1">IF(ISBLANK(INDIRECT("'"&amp;CountryList!$J$3&amp;"'!"&amp;CHAR(96+L$1)&amp;$A63)),"",INDIRECT("'"&amp;CountryList!$J$3&amp;"'!"&amp;CHAR(96+L$1)&amp;$A63))</f>
        <v>#REF!</v>
      </c>
    </row>
    <row r="63" spans="1:12" ht="16" x14ac:dyDescent="0.2">
      <c r="A63">
        <v>61</v>
      </c>
      <c r="B63" s="227"/>
      <c r="C63" s="69" t="s">
        <v>66</v>
      </c>
      <c r="D63" s="50" t="e">
        <f t="array" aca="1" ref="D63" ca="1">IF(ISBLANK(INDIRECT("'"&amp;CountryList!$J$3&amp;"'!"&amp;CHAR(96+D$1)&amp;$A64)),"",INDIRECT("'"&amp;CountryList!$J$3&amp;"'!"&amp;CHAR(96+D$1)&amp;$A64))</f>
        <v>#REF!</v>
      </c>
      <c r="E63" s="50" t="e">
        <f t="array" aca="1" ref="E63" ca="1">IF(ISBLANK(INDIRECT("'"&amp;CountryList!$J$3&amp;"'!"&amp;CHAR(96+E$1)&amp;$A64)),"",INDIRECT("'"&amp;CountryList!$J$3&amp;"'!"&amp;CHAR(96+E$1)&amp;$A64))</f>
        <v>#REF!</v>
      </c>
      <c r="F63" s="50" t="e">
        <f t="array" aca="1" ref="F63" ca="1">IF(ISBLANK(INDIRECT("'"&amp;CountryList!$J$3&amp;"'!"&amp;CHAR(96+F$1)&amp;$A64)),"",INDIRECT("'"&amp;CountryList!$J$3&amp;"'!"&amp;CHAR(96+F$1)&amp;$A64))</f>
        <v>#REF!</v>
      </c>
      <c r="G63" s="50" t="e">
        <f t="array" aca="1" ref="G63" ca="1">IF(ISBLANK(INDIRECT("'"&amp;CountryList!$J$3&amp;"'!"&amp;CHAR(96+G$1)&amp;$A64)),"",INDIRECT("'"&amp;CountryList!$J$3&amp;"'!"&amp;CHAR(96+G$1)&amp;$A64))</f>
        <v>#REF!</v>
      </c>
      <c r="H63" s="50" t="e">
        <f t="array" aca="1" ref="H63" ca="1">IF(ISBLANK(INDIRECT("'"&amp;CountryList!$J$3&amp;"'!"&amp;CHAR(96+H$1)&amp;$A64)),"",INDIRECT("'"&amp;CountryList!$J$3&amp;"'!"&amp;CHAR(96+H$1)&amp;$A64))</f>
        <v>#REF!</v>
      </c>
      <c r="I63" s="50" t="e">
        <f t="array" aca="1" ref="I63" ca="1">IF(ISBLANK(INDIRECT("'"&amp;CountryList!$J$3&amp;"'!"&amp;CHAR(96+I$1)&amp;$A64)),"",INDIRECT("'"&amp;CountryList!$J$3&amp;"'!"&amp;CHAR(96+I$1)&amp;$A64))</f>
        <v>#REF!</v>
      </c>
      <c r="J63" s="69" t="s">
        <v>130</v>
      </c>
      <c r="K63" s="8" t="s">
        <v>58</v>
      </c>
      <c r="L63" s="78" t="e">
        <f t="array" aca="1" ref="L63" ca="1">IF(ISBLANK(INDIRECT("'"&amp;CountryList!$J$3&amp;"'!"&amp;CHAR(96+L$1)&amp;$A64)),"",INDIRECT("'"&amp;CountryList!$J$3&amp;"'!"&amp;CHAR(96+L$1)&amp;$A64))</f>
        <v>#REF!</v>
      </c>
    </row>
    <row r="64" spans="1:12" ht="16" x14ac:dyDescent="0.2">
      <c r="A64">
        <v>62</v>
      </c>
      <c r="B64" s="227"/>
      <c r="C64" s="69" t="s">
        <v>67</v>
      </c>
      <c r="D64" s="50" t="e">
        <f t="array" aca="1" ref="D64" ca="1">IF(ISBLANK(INDIRECT("'"&amp;CountryList!$J$3&amp;"'!"&amp;CHAR(96+D$1)&amp;$A65)),"",INDIRECT("'"&amp;CountryList!$J$3&amp;"'!"&amp;CHAR(96+D$1)&amp;$A65))</f>
        <v>#REF!</v>
      </c>
      <c r="E64" s="50" t="e">
        <f t="array" aca="1" ref="E64" ca="1">IF(ISBLANK(INDIRECT("'"&amp;CountryList!$J$3&amp;"'!"&amp;CHAR(96+E$1)&amp;$A65)),"",INDIRECT("'"&amp;CountryList!$J$3&amp;"'!"&amp;CHAR(96+E$1)&amp;$A65))</f>
        <v>#REF!</v>
      </c>
      <c r="F64" s="50" t="e">
        <f t="array" aca="1" ref="F64" ca="1">IF(ISBLANK(INDIRECT("'"&amp;CountryList!$J$3&amp;"'!"&amp;CHAR(96+F$1)&amp;$A65)),"",INDIRECT("'"&amp;CountryList!$J$3&amp;"'!"&amp;CHAR(96+F$1)&amp;$A65))</f>
        <v>#REF!</v>
      </c>
      <c r="G64" s="50" t="e">
        <f t="array" aca="1" ref="G64" ca="1">IF(ISBLANK(INDIRECT("'"&amp;CountryList!$J$3&amp;"'!"&amp;CHAR(96+G$1)&amp;$A65)),"",INDIRECT("'"&amp;CountryList!$J$3&amp;"'!"&amp;CHAR(96+G$1)&amp;$A65))</f>
        <v>#REF!</v>
      </c>
      <c r="H64" s="50" t="e">
        <f t="array" aca="1" ref="H64" ca="1">IF(ISBLANK(INDIRECT("'"&amp;CountryList!$J$3&amp;"'!"&amp;CHAR(96+H$1)&amp;$A65)),"",INDIRECT("'"&amp;CountryList!$J$3&amp;"'!"&amp;CHAR(96+H$1)&amp;$A65))</f>
        <v>#REF!</v>
      </c>
      <c r="I64" s="50" t="e">
        <f t="array" aca="1" ref="I64" ca="1">IF(ISBLANK(INDIRECT("'"&amp;CountryList!$J$3&amp;"'!"&amp;CHAR(96+I$1)&amp;$A65)),"",INDIRECT("'"&amp;CountryList!$J$3&amp;"'!"&amp;CHAR(96+I$1)&amp;$A65))</f>
        <v>#REF!</v>
      </c>
      <c r="J64" s="69" t="s">
        <v>130</v>
      </c>
      <c r="K64" s="8" t="s">
        <v>58</v>
      </c>
      <c r="L64" s="78" t="e">
        <f t="array" aca="1" ref="L64" ca="1">IF(ISBLANK(INDIRECT("'"&amp;CountryList!$J$3&amp;"'!"&amp;CHAR(96+L$1)&amp;$A65)),"",INDIRECT("'"&amp;CountryList!$J$3&amp;"'!"&amp;CHAR(96+L$1)&amp;$A65))</f>
        <v>#REF!</v>
      </c>
    </row>
    <row r="65" spans="1:12" ht="16" x14ac:dyDescent="0.2">
      <c r="A65">
        <v>63</v>
      </c>
      <c r="B65" s="227"/>
      <c r="C65" s="69" t="s">
        <v>68</v>
      </c>
      <c r="D65" s="50" t="e">
        <f t="array" aca="1" ref="D65" ca="1">IF(ISBLANK(INDIRECT("'"&amp;CountryList!$J$3&amp;"'!"&amp;CHAR(96+D$1)&amp;$A66)),"",INDIRECT("'"&amp;CountryList!$J$3&amp;"'!"&amp;CHAR(96+D$1)&amp;$A66))</f>
        <v>#REF!</v>
      </c>
      <c r="E65" s="50" t="e">
        <f t="array" aca="1" ref="E65" ca="1">IF(ISBLANK(INDIRECT("'"&amp;CountryList!$J$3&amp;"'!"&amp;CHAR(96+E$1)&amp;$A66)),"",INDIRECT("'"&amp;CountryList!$J$3&amp;"'!"&amp;CHAR(96+E$1)&amp;$A66))</f>
        <v>#REF!</v>
      </c>
      <c r="F65" s="50" t="e">
        <f t="array" aca="1" ref="F65" ca="1">IF(ISBLANK(INDIRECT("'"&amp;CountryList!$J$3&amp;"'!"&amp;CHAR(96+F$1)&amp;$A66)),"",INDIRECT("'"&amp;CountryList!$J$3&amp;"'!"&amp;CHAR(96+F$1)&amp;$A66))</f>
        <v>#REF!</v>
      </c>
      <c r="G65" s="50" t="e">
        <f t="array" aca="1" ref="G65" ca="1">IF(ISBLANK(INDIRECT("'"&amp;CountryList!$J$3&amp;"'!"&amp;CHAR(96+G$1)&amp;$A66)),"",INDIRECT("'"&amp;CountryList!$J$3&amp;"'!"&amp;CHAR(96+G$1)&amp;$A66))</f>
        <v>#REF!</v>
      </c>
      <c r="H65" s="50" t="e">
        <f t="array" aca="1" ref="H65" ca="1">IF(ISBLANK(INDIRECT("'"&amp;CountryList!$J$3&amp;"'!"&amp;CHAR(96+H$1)&amp;$A66)),"",INDIRECT("'"&amp;CountryList!$J$3&amp;"'!"&amp;CHAR(96+H$1)&amp;$A66))</f>
        <v>#REF!</v>
      </c>
      <c r="I65" s="50" t="e">
        <f t="array" aca="1" ref="I65" ca="1">IF(ISBLANK(INDIRECT("'"&amp;CountryList!$J$3&amp;"'!"&amp;CHAR(96+I$1)&amp;$A66)),"",INDIRECT("'"&amp;CountryList!$J$3&amp;"'!"&amp;CHAR(96+I$1)&amp;$A66))</f>
        <v>#REF!</v>
      </c>
      <c r="J65" s="69" t="s">
        <v>130</v>
      </c>
      <c r="K65" s="8" t="s">
        <v>58</v>
      </c>
      <c r="L65" s="78" t="e">
        <f t="array" aca="1" ref="L65" ca="1">IF(ISBLANK(INDIRECT("'"&amp;CountryList!$J$3&amp;"'!"&amp;CHAR(96+L$1)&amp;$A66)),"",INDIRECT("'"&amp;CountryList!$J$3&amp;"'!"&amp;CHAR(96+L$1)&amp;$A66))</f>
        <v>#REF!</v>
      </c>
    </row>
    <row r="66" spans="1:12" ht="16" x14ac:dyDescent="0.2">
      <c r="A66">
        <v>64</v>
      </c>
      <c r="B66" s="227"/>
      <c r="C66" s="69" t="s">
        <v>69</v>
      </c>
      <c r="D66" s="50" t="e">
        <f t="array" aca="1" ref="D66" ca="1">IF(ISBLANK(INDIRECT("'"&amp;CountryList!$J$3&amp;"'!"&amp;CHAR(96+D$1)&amp;$A67)),"",INDIRECT("'"&amp;CountryList!$J$3&amp;"'!"&amp;CHAR(96+D$1)&amp;$A67))</f>
        <v>#REF!</v>
      </c>
      <c r="E66" s="50" t="e">
        <f t="array" aca="1" ref="E66" ca="1">IF(ISBLANK(INDIRECT("'"&amp;CountryList!$J$3&amp;"'!"&amp;CHAR(96+E$1)&amp;$A67)),"",INDIRECT("'"&amp;CountryList!$J$3&amp;"'!"&amp;CHAR(96+E$1)&amp;$A67))</f>
        <v>#REF!</v>
      </c>
      <c r="F66" s="50" t="e">
        <f t="array" aca="1" ref="F66" ca="1">IF(ISBLANK(INDIRECT("'"&amp;CountryList!$J$3&amp;"'!"&amp;CHAR(96+F$1)&amp;$A67)),"",INDIRECT("'"&amp;CountryList!$J$3&amp;"'!"&amp;CHAR(96+F$1)&amp;$A67))</f>
        <v>#REF!</v>
      </c>
      <c r="G66" s="50" t="e">
        <f t="array" aca="1" ref="G66" ca="1">IF(ISBLANK(INDIRECT("'"&amp;CountryList!$J$3&amp;"'!"&amp;CHAR(96+G$1)&amp;$A67)),"",INDIRECT("'"&amp;CountryList!$J$3&amp;"'!"&amp;CHAR(96+G$1)&amp;$A67))</f>
        <v>#REF!</v>
      </c>
      <c r="H66" s="50" t="e">
        <f t="array" aca="1" ref="H66" ca="1">IF(ISBLANK(INDIRECT("'"&amp;CountryList!$J$3&amp;"'!"&amp;CHAR(96+H$1)&amp;$A67)),"",INDIRECT("'"&amp;CountryList!$J$3&amp;"'!"&amp;CHAR(96+H$1)&amp;$A67))</f>
        <v>#REF!</v>
      </c>
      <c r="I66" s="50" t="e">
        <f t="array" aca="1" ref="I66" ca="1">IF(ISBLANK(INDIRECT("'"&amp;CountryList!$J$3&amp;"'!"&amp;CHAR(96+I$1)&amp;$A67)),"",INDIRECT("'"&amp;CountryList!$J$3&amp;"'!"&amp;CHAR(96+I$1)&amp;$A67))</f>
        <v>#REF!</v>
      </c>
      <c r="J66" s="69" t="s">
        <v>130</v>
      </c>
      <c r="K66" s="8" t="s">
        <v>58</v>
      </c>
      <c r="L66" s="78" t="e">
        <f t="array" aca="1" ref="L66" ca="1">IF(ISBLANK(INDIRECT("'"&amp;CountryList!$J$3&amp;"'!"&amp;CHAR(96+L$1)&amp;$A67)),"",INDIRECT("'"&amp;CountryList!$J$3&amp;"'!"&amp;CHAR(96+L$1)&amp;$A67))</f>
        <v>#REF!</v>
      </c>
    </row>
    <row r="67" spans="1:12" ht="16" x14ac:dyDescent="0.2">
      <c r="A67">
        <v>65</v>
      </c>
      <c r="B67" s="227"/>
      <c r="C67" s="69" t="s">
        <v>70</v>
      </c>
      <c r="D67" s="50" t="e">
        <f t="array" aca="1" ref="D67" ca="1">IF(ISBLANK(INDIRECT("'"&amp;CountryList!$J$3&amp;"'!"&amp;CHAR(96+D$1)&amp;$A68)),"",INDIRECT("'"&amp;CountryList!$J$3&amp;"'!"&amp;CHAR(96+D$1)&amp;$A68))</f>
        <v>#REF!</v>
      </c>
      <c r="E67" s="50" t="e">
        <f t="array" aca="1" ref="E67" ca="1">IF(ISBLANK(INDIRECT("'"&amp;CountryList!$J$3&amp;"'!"&amp;CHAR(96+E$1)&amp;$A68)),"",INDIRECT("'"&amp;CountryList!$J$3&amp;"'!"&amp;CHAR(96+E$1)&amp;$A68))</f>
        <v>#REF!</v>
      </c>
      <c r="F67" s="50" t="e">
        <f t="array" aca="1" ref="F67" ca="1">IF(ISBLANK(INDIRECT("'"&amp;CountryList!$J$3&amp;"'!"&amp;CHAR(96+F$1)&amp;$A68)),"",INDIRECT("'"&amp;CountryList!$J$3&amp;"'!"&amp;CHAR(96+F$1)&amp;$A68))</f>
        <v>#REF!</v>
      </c>
      <c r="G67" s="50" t="e">
        <f t="array" aca="1" ref="G67" ca="1">IF(ISBLANK(INDIRECT("'"&amp;CountryList!$J$3&amp;"'!"&amp;CHAR(96+G$1)&amp;$A68)),"",INDIRECT("'"&amp;CountryList!$J$3&amp;"'!"&amp;CHAR(96+G$1)&amp;$A68))</f>
        <v>#REF!</v>
      </c>
      <c r="H67" s="50" t="e">
        <f t="array" aca="1" ref="H67" ca="1">IF(ISBLANK(INDIRECT("'"&amp;CountryList!$J$3&amp;"'!"&amp;CHAR(96+H$1)&amp;$A68)),"",INDIRECT("'"&amp;CountryList!$J$3&amp;"'!"&amp;CHAR(96+H$1)&amp;$A68))</f>
        <v>#REF!</v>
      </c>
      <c r="I67" s="50" t="e">
        <f t="array" aca="1" ref="I67" ca="1">IF(ISBLANK(INDIRECT("'"&amp;CountryList!$J$3&amp;"'!"&amp;CHAR(96+I$1)&amp;$A68)),"",INDIRECT("'"&amp;CountryList!$J$3&amp;"'!"&amp;CHAR(96+I$1)&amp;$A68))</f>
        <v>#REF!</v>
      </c>
      <c r="J67" s="69" t="s">
        <v>130</v>
      </c>
      <c r="K67" s="8" t="s">
        <v>58</v>
      </c>
      <c r="L67" s="78" t="e">
        <f t="array" aca="1" ref="L67" ca="1">IF(ISBLANK(INDIRECT("'"&amp;CountryList!$J$3&amp;"'!"&amp;CHAR(96+L$1)&amp;$A68)),"",INDIRECT("'"&amp;CountryList!$J$3&amp;"'!"&amp;CHAR(96+L$1)&amp;$A68))</f>
        <v>#REF!</v>
      </c>
    </row>
    <row r="68" spans="1:12" ht="16" x14ac:dyDescent="0.2">
      <c r="A68">
        <v>66</v>
      </c>
      <c r="B68" s="227"/>
      <c r="C68" s="69" t="s">
        <v>71</v>
      </c>
      <c r="D68" s="50" t="e">
        <f t="array" aca="1" ref="D68" ca="1">IF(ISBLANK(INDIRECT("'"&amp;CountryList!$J$3&amp;"'!"&amp;CHAR(96+D$1)&amp;$A69)),"",INDIRECT("'"&amp;CountryList!$J$3&amp;"'!"&amp;CHAR(96+D$1)&amp;$A69))</f>
        <v>#REF!</v>
      </c>
      <c r="E68" s="50" t="e">
        <f t="array" aca="1" ref="E68" ca="1">IF(ISBLANK(INDIRECT("'"&amp;CountryList!$J$3&amp;"'!"&amp;CHAR(96+E$1)&amp;$A69)),"",INDIRECT("'"&amp;CountryList!$J$3&amp;"'!"&amp;CHAR(96+E$1)&amp;$A69))</f>
        <v>#REF!</v>
      </c>
      <c r="F68" s="50" t="e">
        <f t="array" aca="1" ref="F68" ca="1">IF(ISBLANK(INDIRECT("'"&amp;CountryList!$J$3&amp;"'!"&amp;CHAR(96+F$1)&amp;$A69)),"",INDIRECT("'"&amp;CountryList!$J$3&amp;"'!"&amp;CHAR(96+F$1)&amp;$A69))</f>
        <v>#REF!</v>
      </c>
      <c r="G68" s="50" t="e">
        <f t="array" aca="1" ref="G68" ca="1">IF(ISBLANK(INDIRECT("'"&amp;CountryList!$J$3&amp;"'!"&amp;CHAR(96+G$1)&amp;$A69)),"",INDIRECT("'"&amp;CountryList!$J$3&amp;"'!"&amp;CHAR(96+G$1)&amp;$A69))</f>
        <v>#REF!</v>
      </c>
      <c r="H68" s="50" t="e">
        <f t="array" aca="1" ref="H68" ca="1">IF(ISBLANK(INDIRECT("'"&amp;CountryList!$J$3&amp;"'!"&amp;CHAR(96+H$1)&amp;$A69)),"",INDIRECT("'"&amp;CountryList!$J$3&amp;"'!"&amp;CHAR(96+H$1)&amp;$A69))</f>
        <v>#REF!</v>
      </c>
      <c r="I68" s="50" t="e">
        <f t="array" aca="1" ref="I68" ca="1">IF(ISBLANK(INDIRECT("'"&amp;CountryList!$J$3&amp;"'!"&amp;CHAR(96+I$1)&amp;$A69)),"",INDIRECT("'"&amp;CountryList!$J$3&amp;"'!"&amp;CHAR(96+I$1)&amp;$A69))</f>
        <v>#REF!</v>
      </c>
      <c r="J68" s="69" t="s">
        <v>130</v>
      </c>
      <c r="K68" s="8" t="s">
        <v>58</v>
      </c>
      <c r="L68" s="78" t="e">
        <f t="array" aca="1" ref="L68" ca="1">IF(ISBLANK(INDIRECT("'"&amp;CountryList!$J$3&amp;"'!"&amp;CHAR(96+L$1)&amp;$A69)),"",INDIRECT("'"&amp;CountryList!$J$3&amp;"'!"&amp;CHAR(96+L$1)&amp;$A69))</f>
        <v>#REF!</v>
      </c>
    </row>
    <row r="69" spans="1:12" ht="16" x14ac:dyDescent="0.2">
      <c r="A69">
        <v>67</v>
      </c>
      <c r="B69" s="227"/>
      <c r="C69" s="69" t="s">
        <v>72</v>
      </c>
      <c r="D69" s="50" t="e">
        <f t="array" aca="1" ref="D69" ca="1">IF(ISBLANK(INDIRECT("'"&amp;CountryList!$J$3&amp;"'!"&amp;CHAR(96+D$1)&amp;$A70)),"",INDIRECT("'"&amp;CountryList!$J$3&amp;"'!"&amp;CHAR(96+D$1)&amp;$A70))</f>
        <v>#REF!</v>
      </c>
      <c r="E69" s="50" t="e">
        <f t="array" aca="1" ref="E69" ca="1">IF(ISBLANK(INDIRECT("'"&amp;CountryList!$J$3&amp;"'!"&amp;CHAR(96+E$1)&amp;$A70)),"",INDIRECT("'"&amp;CountryList!$J$3&amp;"'!"&amp;CHAR(96+E$1)&amp;$A70))</f>
        <v>#REF!</v>
      </c>
      <c r="F69" s="50" t="e">
        <f t="array" aca="1" ref="F69" ca="1">IF(ISBLANK(INDIRECT("'"&amp;CountryList!$J$3&amp;"'!"&amp;CHAR(96+F$1)&amp;$A70)),"",INDIRECT("'"&amp;CountryList!$J$3&amp;"'!"&amp;CHAR(96+F$1)&amp;$A70))</f>
        <v>#REF!</v>
      </c>
      <c r="G69" s="50" t="e">
        <f t="array" aca="1" ref="G69" ca="1">IF(ISBLANK(INDIRECT("'"&amp;CountryList!$J$3&amp;"'!"&amp;CHAR(96+G$1)&amp;$A70)),"",INDIRECT("'"&amp;CountryList!$J$3&amp;"'!"&amp;CHAR(96+G$1)&amp;$A70))</f>
        <v>#REF!</v>
      </c>
      <c r="H69" s="50" t="e">
        <f t="array" aca="1" ref="H69" ca="1">IF(ISBLANK(INDIRECT("'"&amp;CountryList!$J$3&amp;"'!"&amp;CHAR(96+H$1)&amp;$A70)),"",INDIRECT("'"&amp;CountryList!$J$3&amp;"'!"&amp;CHAR(96+H$1)&amp;$A70))</f>
        <v>#REF!</v>
      </c>
      <c r="I69" s="50" t="e">
        <f t="array" aca="1" ref="I69" ca="1">IF(ISBLANK(INDIRECT("'"&amp;CountryList!$J$3&amp;"'!"&amp;CHAR(96+I$1)&amp;$A70)),"",INDIRECT("'"&amp;CountryList!$J$3&amp;"'!"&amp;CHAR(96+I$1)&amp;$A70))</f>
        <v>#REF!</v>
      </c>
      <c r="J69" s="69"/>
      <c r="K69" s="8" t="s">
        <v>58</v>
      </c>
      <c r="L69" s="78" t="e">
        <f t="array" aca="1" ref="L69" ca="1">IF(ISBLANK(INDIRECT("'"&amp;CountryList!$J$3&amp;"'!"&amp;CHAR(96+L$1)&amp;$A70)),"",INDIRECT("'"&amp;CountryList!$J$3&amp;"'!"&amp;CHAR(96+L$1)&amp;$A70))</f>
        <v>#REF!</v>
      </c>
    </row>
    <row r="70" spans="1:12" ht="16" x14ac:dyDescent="0.2">
      <c r="A70">
        <v>68</v>
      </c>
      <c r="B70" s="227"/>
      <c r="C70" s="69" t="s">
        <v>73</v>
      </c>
      <c r="D70" s="50" t="e">
        <f t="array" aca="1" ref="D70" ca="1">IF(ISBLANK(INDIRECT("'"&amp;CountryList!$J$3&amp;"'!"&amp;CHAR(96+D$1)&amp;$A71)),"",INDIRECT("'"&amp;CountryList!$J$3&amp;"'!"&amp;CHAR(96+D$1)&amp;$A71))</f>
        <v>#REF!</v>
      </c>
      <c r="E70" s="50" t="e">
        <f t="array" aca="1" ref="E70" ca="1">IF(ISBLANK(INDIRECT("'"&amp;CountryList!$J$3&amp;"'!"&amp;CHAR(96+E$1)&amp;$A71)),"",INDIRECT("'"&amp;CountryList!$J$3&amp;"'!"&amp;CHAR(96+E$1)&amp;$A71))</f>
        <v>#REF!</v>
      </c>
      <c r="F70" s="50" t="e">
        <f t="array" aca="1" ref="F70" ca="1">IF(ISBLANK(INDIRECT("'"&amp;CountryList!$J$3&amp;"'!"&amp;CHAR(96+F$1)&amp;$A71)),"",INDIRECT("'"&amp;CountryList!$J$3&amp;"'!"&amp;CHAR(96+F$1)&amp;$A71))</f>
        <v>#REF!</v>
      </c>
      <c r="G70" s="50" t="e">
        <f t="array" aca="1" ref="G70" ca="1">IF(ISBLANK(INDIRECT("'"&amp;CountryList!$J$3&amp;"'!"&amp;CHAR(96+G$1)&amp;$A71)),"",INDIRECT("'"&amp;CountryList!$J$3&amp;"'!"&amp;CHAR(96+G$1)&amp;$A71))</f>
        <v>#REF!</v>
      </c>
      <c r="H70" s="50" t="e">
        <f t="array" aca="1" ref="H70" ca="1">IF(ISBLANK(INDIRECT("'"&amp;CountryList!$J$3&amp;"'!"&amp;CHAR(96+H$1)&amp;$A71)),"",INDIRECT("'"&amp;CountryList!$J$3&amp;"'!"&amp;CHAR(96+H$1)&amp;$A71))</f>
        <v>#REF!</v>
      </c>
      <c r="I70" s="50" t="e">
        <f t="array" aca="1" ref="I70" ca="1">IF(ISBLANK(INDIRECT("'"&amp;CountryList!$J$3&amp;"'!"&amp;CHAR(96+I$1)&amp;$A71)),"",INDIRECT("'"&amp;CountryList!$J$3&amp;"'!"&amp;CHAR(96+I$1)&amp;$A71))</f>
        <v>#REF!</v>
      </c>
      <c r="J70" s="69" t="s">
        <v>130</v>
      </c>
      <c r="K70" s="8" t="s">
        <v>58</v>
      </c>
      <c r="L70" s="78" t="e">
        <f t="array" aca="1" ref="L70" ca="1">IF(ISBLANK(INDIRECT("'"&amp;CountryList!$J$3&amp;"'!"&amp;CHAR(96+L$1)&amp;$A71)),"",INDIRECT("'"&amp;CountryList!$J$3&amp;"'!"&amp;CHAR(96+L$1)&amp;$A71))</f>
        <v>#REF!</v>
      </c>
    </row>
    <row r="71" spans="1:12" ht="16" x14ac:dyDescent="0.2">
      <c r="A71">
        <v>69</v>
      </c>
      <c r="B71" s="227"/>
      <c r="C71" s="69" t="s">
        <v>74</v>
      </c>
      <c r="D71" s="50" t="e">
        <f t="array" aca="1" ref="D71" ca="1">IF(ISBLANK(INDIRECT("'"&amp;CountryList!$J$3&amp;"'!"&amp;CHAR(96+D$1)&amp;$A72)),"",INDIRECT("'"&amp;CountryList!$J$3&amp;"'!"&amp;CHAR(96+D$1)&amp;$A72))</f>
        <v>#REF!</v>
      </c>
      <c r="E71" s="50" t="e">
        <f t="array" aca="1" ref="E71" ca="1">IF(ISBLANK(INDIRECT("'"&amp;CountryList!$J$3&amp;"'!"&amp;CHAR(96+E$1)&amp;$A72)),"",INDIRECT("'"&amp;CountryList!$J$3&amp;"'!"&amp;CHAR(96+E$1)&amp;$A72))</f>
        <v>#REF!</v>
      </c>
      <c r="F71" s="50" t="e">
        <f t="array" aca="1" ref="F71" ca="1">IF(ISBLANK(INDIRECT("'"&amp;CountryList!$J$3&amp;"'!"&amp;CHAR(96+F$1)&amp;$A72)),"",INDIRECT("'"&amp;CountryList!$J$3&amp;"'!"&amp;CHAR(96+F$1)&amp;$A72))</f>
        <v>#REF!</v>
      </c>
      <c r="G71" s="50" t="e">
        <f t="array" aca="1" ref="G71" ca="1">IF(ISBLANK(INDIRECT("'"&amp;CountryList!$J$3&amp;"'!"&amp;CHAR(96+G$1)&amp;$A72)),"",INDIRECT("'"&amp;CountryList!$J$3&amp;"'!"&amp;CHAR(96+G$1)&amp;$A72))</f>
        <v>#REF!</v>
      </c>
      <c r="H71" s="50" t="e">
        <f t="array" aca="1" ref="H71" ca="1">IF(ISBLANK(INDIRECT("'"&amp;CountryList!$J$3&amp;"'!"&amp;CHAR(96+H$1)&amp;$A72)),"",INDIRECT("'"&amp;CountryList!$J$3&amp;"'!"&amp;CHAR(96+H$1)&amp;$A72))</f>
        <v>#REF!</v>
      </c>
      <c r="I71" s="50" t="e">
        <f t="array" aca="1" ref="I71" ca="1">IF(ISBLANK(INDIRECT("'"&amp;CountryList!$J$3&amp;"'!"&amp;CHAR(96+I$1)&amp;$A72)),"",INDIRECT("'"&amp;CountryList!$J$3&amp;"'!"&amp;CHAR(96+I$1)&amp;$A72))</f>
        <v>#REF!</v>
      </c>
      <c r="J71" s="69" t="s">
        <v>130</v>
      </c>
      <c r="K71" s="8" t="s">
        <v>58</v>
      </c>
      <c r="L71" s="78" t="e">
        <f t="array" aca="1" ref="L71" ca="1">IF(ISBLANK(INDIRECT("'"&amp;CountryList!$J$3&amp;"'!"&amp;CHAR(96+L$1)&amp;$A72)),"",INDIRECT("'"&amp;CountryList!$J$3&amp;"'!"&amp;CHAR(96+L$1)&amp;$A72))</f>
        <v>#REF!</v>
      </c>
    </row>
    <row r="72" spans="1:12" ht="16" x14ac:dyDescent="0.2">
      <c r="A72">
        <v>70</v>
      </c>
      <c r="B72" s="227"/>
      <c r="C72" s="69" t="s">
        <v>75</v>
      </c>
      <c r="D72" s="50" t="e">
        <f t="array" aca="1" ref="D72" ca="1">IF(ISBLANK(INDIRECT("'"&amp;CountryList!$J$3&amp;"'!"&amp;CHAR(96+D$1)&amp;$A73)),"",INDIRECT("'"&amp;CountryList!$J$3&amp;"'!"&amp;CHAR(96+D$1)&amp;$A73))</f>
        <v>#REF!</v>
      </c>
      <c r="E72" s="50" t="e">
        <f t="array" aca="1" ref="E72" ca="1">IF(ISBLANK(INDIRECT("'"&amp;CountryList!$J$3&amp;"'!"&amp;CHAR(96+E$1)&amp;$A73)),"",INDIRECT("'"&amp;CountryList!$J$3&amp;"'!"&amp;CHAR(96+E$1)&amp;$A73))</f>
        <v>#REF!</v>
      </c>
      <c r="F72" s="50" t="e">
        <f t="array" aca="1" ref="F72" ca="1">IF(ISBLANK(INDIRECT("'"&amp;CountryList!$J$3&amp;"'!"&amp;CHAR(96+F$1)&amp;$A73)),"",INDIRECT("'"&amp;CountryList!$J$3&amp;"'!"&amp;CHAR(96+F$1)&amp;$A73))</f>
        <v>#REF!</v>
      </c>
      <c r="G72" s="50" t="e">
        <f t="array" aca="1" ref="G72" ca="1">IF(ISBLANK(INDIRECT("'"&amp;CountryList!$J$3&amp;"'!"&amp;CHAR(96+G$1)&amp;$A73)),"",INDIRECT("'"&amp;CountryList!$J$3&amp;"'!"&amp;CHAR(96+G$1)&amp;$A73))</f>
        <v>#REF!</v>
      </c>
      <c r="H72" s="50" t="e">
        <f t="array" aca="1" ref="H72" ca="1">IF(ISBLANK(INDIRECT("'"&amp;CountryList!$J$3&amp;"'!"&amp;CHAR(96+H$1)&amp;$A73)),"",INDIRECT("'"&amp;CountryList!$J$3&amp;"'!"&amp;CHAR(96+H$1)&amp;$A73))</f>
        <v>#REF!</v>
      </c>
      <c r="I72" s="50" t="e">
        <f t="array" aca="1" ref="I72" ca="1">IF(ISBLANK(INDIRECT("'"&amp;CountryList!$J$3&amp;"'!"&amp;CHAR(96+I$1)&amp;$A73)),"",INDIRECT("'"&amp;CountryList!$J$3&amp;"'!"&amp;CHAR(96+I$1)&amp;$A73))</f>
        <v>#REF!</v>
      </c>
      <c r="J72" s="69" t="s">
        <v>130</v>
      </c>
      <c r="K72" s="8" t="s">
        <v>58</v>
      </c>
      <c r="L72" s="78" t="e">
        <f t="array" aca="1" ref="L72" ca="1">IF(ISBLANK(INDIRECT("'"&amp;CountryList!$J$3&amp;"'!"&amp;CHAR(96+L$1)&amp;$A73)),"",INDIRECT("'"&amp;CountryList!$J$3&amp;"'!"&amp;CHAR(96+L$1)&amp;$A73))</f>
        <v>#REF!</v>
      </c>
    </row>
    <row r="73" spans="1:12" ht="16" x14ac:dyDescent="0.2">
      <c r="A73">
        <v>71</v>
      </c>
      <c r="B73" s="227"/>
      <c r="C73" s="69" t="s">
        <v>76</v>
      </c>
      <c r="D73" s="50" t="e">
        <f t="array" aca="1" ref="D73" ca="1">IF(ISBLANK(INDIRECT("'"&amp;CountryList!$J$3&amp;"'!"&amp;CHAR(96+D$1)&amp;$A74)),"",INDIRECT("'"&amp;CountryList!$J$3&amp;"'!"&amp;CHAR(96+D$1)&amp;$A74))</f>
        <v>#REF!</v>
      </c>
      <c r="E73" s="50" t="e">
        <f t="array" aca="1" ref="E73" ca="1">IF(ISBLANK(INDIRECT("'"&amp;CountryList!$J$3&amp;"'!"&amp;CHAR(96+E$1)&amp;$A74)),"",INDIRECT("'"&amp;CountryList!$J$3&amp;"'!"&amp;CHAR(96+E$1)&amp;$A74))</f>
        <v>#REF!</v>
      </c>
      <c r="F73" s="50" t="e">
        <f t="array" aca="1" ref="F73" ca="1">IF(ISBLANK(INDIRECT("'"&amp;CountryList!$J$3&amp;"'!"&amp;CHAR(96+F$1)&amp;$A74)),"",INDIRECT("'"&amp;CountryList!$J$3&amp;"'!"&amp;CHAR(96+F$1)&amp;$A74))</f>
        <v>#REF!</v>
      </c>
      <c r="G73" s="50" t="e">
        <f t="array" aca="1" ref="G73" ca="1">IF(ISBLANK(INDIRECT("'"&amp;CountryList!$J$3&amp;"'!"&amp;CHAR(96+G$1)&amp;$A74)),"",INDIRECT("'"&amp;CountryList!$J$3&amp;"'!"&amp;CHAR(96+G$1)&amp;$A74))</f>
        <v>#REF!</v>
      </c>
      <c r="H73" s="50" t="e">
        <f t="array" aca="1" ref="H73" ca="1">IF(ISBLANK(INDIRECT("'"&amp;CountryList!$J$3&amp;"'!"&amp;CHAR(96+H$1)&amp;$A74)),"",INDIRECT("'"&amp;CountryList!$J$3&amp;"'!"&amp;CHAR(96+H$1)&amp;$A74))</f>
        <v>#REF!</v>
      </c>
      <c r="I73" s="50" t="e">
        <f t="array" aca="1" ref="I73" ca="1">IF(ISBLANK(INDIRECT("'"&amp;CountryList!$J$3&amp;"'!"&amp;CHAR(96+I$1)&amp;$A74)),"",INDIRECT("'"&amp;CountryList!$J$3&amp;"'!"&amp;CHAR(96+I$1)&amp;$A74))</f>
        <v>#REF!</v>
      </c>
      <c r="J73" s="69" t="s">
        <v>130</v>
      </c>
      <c r="K73" s="8" t="s">
        <v>58</v>
      </c>
      <c r="L73" s="78" t="e">
        <f t="array" aca="1" ref="L73" ca="1">IF(ISBLANK(INDIRECT("'"&amp;CountryList!$J$3&amp;"'!"&amp;CHAR(96+L$1)&amp;$A74)),"",INDIRECT("'"&amp;CountryList!$J$3&amp;"'!"&amp;CHAR(96+L$1)&amp;$A74))</f>
        <v>#REF!</v>
      </c>
    </row>
    <row r="74" spans="1:12" ht="16" x14ac:dyDescent="0.2">
      <c r="A74">
        <v>72</v>
      </c>
      <c r="B74" s="227"/>
      <c r="C74" s="69" t="s">
        <v>77</v>
      </c>
      <c r="D74" s="50" t="e">
        <f t="array" aca="1" ref="D74" ca="1">IF(ISBLANK(INDIRECT("'"&amp;CountryList!$J$3&amp;"'!"&amp;CHAR(96+D$1)&amp;$A75)),"",INDIRECT("'"&amp;CountryList!$J$3&amp;"'!"&amp;CHAR(96+D$1)&amp;$A75))</f>
        <v>#REF!</v>
      </c>
      <c r="E74" s="50" t="e">
        <f t="array" aca="1" ref="E74" ca="1">IF(ISBLANK(INDIRECT("'"&amp;CountryList!$J$3&amp;"'!"&amp;CHAR(96+E$1)&amp;$A75)),"",INDIRECT("'"&amp;CountryList!$J$3&amp;"'!"&amp;CHAR(96+E$1)&amp;$A75))</f>
        <v>#REF!</v>
      </c>
      <c r="F74" s="50" t="e">
        <f t="array" aca="1" ref="F74" ca="1">IF(ISBLANK(INDIRECT("'"&amp;CountryList!$J$3&amp;"'!"&amp;CHAR(96+F$1)&amp;$A75)),"",INDIRECT("'"&amp;CountryList!$J$3&amp;"'!"&amp;CHAR(96+F$1)&amp;$A75))</f>
        <v>#REF!</v>
      </c>
      <c r="G74" s="50" t="e">
        <f t="array" aca="1" ref="G74" ca="1">IF(ISBLANK(INDIRECT("'"&amp;CountryList!$J$3&amp;"'!"&amp;CHAR(96+G$1)&amp;$A75)),"",INDIRECT("'"&amp;CountryList!$J$3&amp;"'!"&amp;CHAR(96+G$1)&amp;$A75))</f>
        <v>#REF!</v>
      </c>
      <c r="H74" s="50" t="e">
        <f t="array" aca="1" ref="H74" ca="1">IF(ISBLANK(INDIRECT("'"&amp;CountryList!$J$3&amp;"'!"&amp;CHAR(96+H$1)&amp;$A75)),"",INDIRECT("'"&amp;CountryList!$J$3&amp;"'!"&amp;CHAR(96+H$1)&amp;$A75))</f>
        <v>#REF!</v>
      </c>
      <c r="I74" s="50" t="e">
        <f t="array" aca="1" ref="I74" ca="1">IF(ISBLANK(INDIRECT("'"&amp;CountryList!$J$3&amp;"'!"&amp;CHAR(96+I$1)&amp;$A75)),"",INDIRECT("'"&amp;CountryList!$J$3&amp;"'!"&amp;CHAR(96+I$1)&amp;$A75))</f>
        <v>#REF!</v>
      </c>
      <c r="J74" s="69" t="s">
        <v>130</v>
      </c>
      <c r="K74" s="8" t="s">
        <v>58</v>
      </c>
      <c r="L74" s="78" t="e">
        <f t="array" aca="1" ref="L74" ca="1">IF(ISBLANK(INDIRECT("'"&amp;CountryList!$J$3&amp;"'!"&amp;CHAR(96+L$1)&amp;$A75)),"",INDIRECT("'"&amp;CountryList!$J$3&amp;"'!"&amp;CHAR(96+L$1)&amp;$A75))</f>
        <v>#REF!</v>
      </c>
    </row>
    <row r="75" spans="1:12" ht="16" x14ac:dyDescent="0.2">
      <c r="A75">
        <v>73</v>
      </c>
      <c r="B75" s="227"/>
      <c r="C75" s="69" t="s">
        <v>78</v>
      </c>
      <c r="D75" s="50" t="e">
        <f t="array" aca="1" ref="D75" ca="1">IF(ISBLANK(INDIRECT("'"&amp;CountryList!$J$3&amp;"'!"&amp;CHAR(96+D$1)&amp;$A76)),"",INDIRECT("'"&amp;CountryList!$J$3&amp;"'!"&amp;CHAR(96+D$1)&amp;$A76))</f>
        <v>#REF!</v>
      </c>
      <c r="E75" s="50" t="e">
        <f t="array" aca="1" ref="E75" ca="1">IF(ISBLANK(INDIRECT("'"&amp;CountryList!$J$3&amp;"'!"&amp;CHAR(96+E$1)&amp;$A76)),"",INDIRECT("'"&amp;CountryList!$J$3&amp;"'!"&amp;CHAR(96+E$1)&amp;$A76))</f>
        <v>#REF!</v>
      </c>
      <c r="F75" s="50" t="e">
        <f t="array" aca="1" ref="F75" ca="1">IF(ISBLANK(INDIRECT("'"&amp;CountryList!$J$3&amp;"'!"&amp;CHAR(96+F$1)&amp;$A76)),"",INDIRECT("'"&amp;CountryList!$J$3&amp;"'!"&amp;CHAR(96+F$1)&amp;$A76))</f>
        <v>#REF!</v>
      </c>
      <c r="G75" s="50" t="e">
        <f t="array" aca="1" ref="G75" ca="1">IF(ISBLANK(INDIRECT("'"&amp;CountryList!$J$3&amp;"'!"&amp;CHAR(96+G$1)&amp;$A76)),"",INDIRECT("'"&amp;CountryList!$J$3&amp;"'!"&amp;CHAR(96+G$1)&amp;$A76))</f>
        <v>#REF!</v>
      </c>
      <c r="H75" s="50" t="e">
        <f t="array" aca="1" ref="H75" ca="1">IF(ISBLANK(INDIRECT("'"&amp;CountryList!$J$3&amp;"'!"&amp;CHAR(96+H$1)&amp;$A76)),"",INDIRECT("'"&amp;CountryList!$J$3&amp;"'!"&amp;CHAR(96+H$1)&amp;$A76))</f>
        <v>#REF!</v>
      </c>
      <c r="I75" s="50" t="e">
        <f t="array" aca="1" ref="I75" ca="1">IF(ISBLANK(INDIRECT("'"&amp;CountryList!$J$3&amp;"'!"&amp;CHAR(96+I$1)&amp;$A76)),"",INDIRECT("'"&amp;CountryList!$J$3&amp;"'!"&amp;CHAR(96+I$1)&amp;$A76))</f>
        <v>#REF!</v>
      </c>
      <c r="J75" s="69"/>
      <c r="K75" s="8" t="s">
        <v>58</v>
      </c>
      <c r="L75" s="78" t="e">
        <f t="array" aca="1" ref="L75" ca="1">IF(ISBLANK(INDIRECT("'"&amp;CountryList!$J$3&amp;"'!"&amp;CHAR(96+L$1)&amp;$A76)),"",INDIRECT("'"&amp;CountryList!$J$3&amp;"'!"&amp;CHAR(96+L$1)&amp;$A76))</f>
        <v>#REF!</v>
      </c>
    </row>
    <row r="76" spans="1:12" ht="16" x14ac:dyDescent="0.2">
      <c r="A76">
        <v>74</v>
      </c>
      <c r="B76" s="227"/>
      <c r="C76" s="69" t="s">
        <v>79</v>
      </c>
      <c r="D76" s="50" t="e">
        <f t="array" aca="1" ref="D76" ca="1">IF(ISBLANK(INDIRECT("'"&amp;CountryList!$J$3&amp;"'!"&amp;CHAR(96+D$1)&amp;$A77)),"",INDIRECT("'"&amp;CountryList!$J$3&amp;"'!"&amp;CHAR(96+D$1)&amp;$A77))</f>
        <v>#REF!</v>
      </c>
      <c r="E76" s="50" t="e">
        <f t="array" aca="1" ref="E76" ca="1">IF(ISBLANK(INDIRECT("'"&amp;CountryList!$J$3&amp;"'!"&amp;CHAR(96+E$1)&amp;$A77)),"",INDIRECT("'"&amp;CountryList!$J$3&amp;"'!"&amp;CHAR(96+E$1)&amp;$A77))</f>
        <v>#REF!</v>
      </c>
      <c r="F76" s="50" t="e">
        <f t="array" aca="1" ref="F76" ca="1">IF(ISBLANK(INDIRECT("'"&amp;CountryList!$J$3&amp;"'!"&amp;CHAR(96+F$1)&amp;$A77)),"",INDIRECT("'"&amp;CountryList!$J$3&amp;"'!"&amp;CHAR(96+F$1)&amp;$A77))</f>
        <v>#REF!</v>
      </c>
      <c r="G76" s="50" t="e">
        <f t="array" aca="1" ref="G76" ca="1">IF(ISBLANK(INDIRECT("'"&amp;CountryList!$J$3&amp;"'!"&amp;CHAR(96+G$1)&amp;$A77)),"",INDIRECT("'"&amp;CountryList!$J$3&amp;"'!"&amp;CHAR(96+G$1)&amp;$A77))</f>
        <v>#REF!</v>
      </c>
      <c r="H76" s="50" t="e">
        <f t="array" aca="1" ref="H76" ca="1">IF(ISBLANK(INDIRECT("'"&amp;CountryList!$J$3&amp;"'!"&amp;CHAR(96+H$1)&amp;$A77)),"",INDIRECT("'"&amp;CountryList!$J$3&amp;"'!"&amp;CHAR(96+H$1)&amp;$A77))</f>
        <v>#REF!</v>
      </c>
      <c r="I76" s="50" t="e">
        <f t="array" aca="1" ref="I76" ca="1">IF(ISBLANK(INDIRECT("'"&amp;CountryList!$J$3&amp;"'!"&amp;CHAR(96+I$1)&amp;$A77)),"",INDIRECT("'"&amp;CountryList!$J$3&amp;"'!"&amp;CHAR(96+I$1)&amp;$A77))</f>
        <v>#REF!</v>
      </c>
      <c r="J76" s="69"/>
      <c r="K76" s="8" t="s">
        <v>58</v>
      </c>
      <c r="L76" s="78" t="e">
        <f t="array" aca="1" ref="L76" ca="1">IF(ISBLANK(INDIRECT("'"&amp;CountryList!$J$3&amp;"'!"&amp;CHAR(96+L$1)&amp;$A77)),"",INDIRECT("'"&amp;CountryList!$J$3&amp;"'!"&amp;CHAR(96+L$1)&amp;$A77))</f>
        <v>#REF!</v>
      </c>
    </row>
    <row r="77" spans="1:12" ht="16" x14ac:dyDescent="0.2">
      <c r="A77">
        <v>75</v>
      </c>
      <c r="B77" s="228"/>
      <c r="C77" s="69" t="s">
        <v>80</v>
      </c>
      <c r="D77" s="50" t="e">
        <f t="array" aca="1" ref="D77" ca="1">IF(ISBLANK(INDIRECT("'"&amp;CountryList!$J$3&amp;"'!"&amp;CHAR(96+D$1)&amp;$A78)),"",INDIRECT("'"&amp;CountryList!$J$3&amp;"'!"&amp;CHAR(96+D$1)&amp;$A78))</f>
        <v>#REF!</v>
      </c>
      <c r="E77" s="50" t="e">
        <f t="array" aca="1" ref="E77" ca="1">IF(ISBLANK(INDIRECT("'"&amp;CountryList!$J$3&amp;"'!"&amp;CHAR(96+E$1)&amp;$A78)),"",INDIRECT("'"&amp;CountryList!$J$3&amp;"'!"&amp;CHAR(96+E$1)&amp;$A78))</f>
        <v>#REF!</v>
      </c>
      <c r="F77" s="50" t="e">
        <f t="array" aca="1" ref="F77" ca="1">IF(ISBLANK(INDIRECT("'"&amp;CountryList!$J$3&amp;"'!"&amp;CHAR(96+F$1)&amp;$A78)),"",INDIRECT("'"&amp;CountryList!$J$3&amp;"'!"&amp;CHAR(96+F$1)&amp;$A78))</f>
        <v>#REF!</v>
      </c>
      <c r="G77" s="50" t="e">
        <f t="array" aca="1" ref="G77" ca="1">IF(ISBLANK(INDIRECT("'"&amp;CountryList!$J$3&amp;"'!"&amp;CHAR(96+G$1)&amp;$A78)),"",INDIRECT("'"&amp;CountryList!$J$3&amp;"'!"&amp;CHAR(96+G$1)&amp;$A78))</f>
        <v>#REF!</v>
      </c>
      <c r="H77" s="50" t="e">
        <f t="array" aca="1" ref="H77" ca="1">IF(ISBLANK(INDIRECT("'"&amp;CountryList!$J$3&amp;"'!"&amp;CHAR(96+H$1)&amp;$A78)),"",INDIRECT("'"&amp;CountryList!$J$3&amp;"'!"&amp;CHAR(96+H$1)&amp;$A78))</f>
        <v>#REF!</v>
      </c>
      <c r="I77" s="50" t="e">
        <f t="array" aca="1" ref="I77" ca="1">IF(ISBLANK(INDIRECT("'"&amp;CountryList!$J$3&amp;"'!"&amp;CHAR(96+I$1)&amp;$A78)),"",INDIRECT("'"&amp;CountryList!$J$3&amp;"'!"&amp;CHAR(96+I$1)&amp;$A78))</f>
        <v>#REF!</v>
      </c>
      <c r="J77" s="69"/>
      <c r="K77" s="8" t="s">
        <v>58</v>
      </c>
      <c r="L77" s="78" t="e">
        <f t="array" aca="1" ref="L77" ca="1">IF(ISBLANK(INDIRECT("'"&amp;CountryList!$J$3&amp;"'!"&amp;CHAR(96+L$1)&amp;$A78)),"",INDIRECT("'"&amp;CountryList!$J$3&amp;"'!"&amp;CHAR(96+L$1)&amp;$A78))</f>
        <v>#REF!</v>
      </c>
    </row>
    <row r="78" spans="1:12" x14ac:dyDescent="0.2">
      <c r="A78">
        <v>76</v>
      </c>
      <c r="B78" s="36"/>
    </row>
    <row r="79" spans="1:12" x14ac:dyDescent="0.2">
      <c r="B79" s="36"/>
    </row>
    <row r="80" spans="1:12" x14ac:dyDescent="0.2">
      <c r="B80" s="36"/>
    </row>
    <row r="81" spans="2:2" x14ac:dyDescent="0.2">
      <c r="B81" s="36"/>
    </row>
    <row r="82" spans="2:2" x14ac:dyDescent="0.2">
      <c r="B82" s="36"/>
    </row>
    <row r="83" spans="2:2" x14ac:dyDescent="0.2">
      <c r="B83" s="36"/>
    </row>
    <row r="84" spans="2:2" x14ac:dyDescent="0.2">
      <c r="B84" s="36"/>
    </row>
    <row r="85" spans="2:2" x14ac:dyDescent="0.2">
      <c r="B85" s="36"/>
    </row>
    <row r="86" spans="2:2" x14ac:dyDescent="0.2">
      <c r="B86" s="36"/>
    </row>
    <row r="87" spans="2:2" x14ac:dyDescent="0.2">
      <c r="B87" s="36"/>
    </row>
    <row r="88" spans="2:2" x14ac:dyDescent="0.2">
      <c r="B88" s="36"/>
    </row>
    <row r="89" spans="2:2" x14ac:dyDescent="0.2">
      <c r="B89" s="36"/>
    </row>
    <row r="90" spans="2:2" x14ac:dyDescent="0.2">
      <c r="B90" s="36"/>
    </row>
    <row r="91" spans="2:2" x14ac:dyDescent="0.2">
      <c r="B91" s="36"/>
    </row>
    <row r="92" spans="2:2" x14ac:dyDescent="0.2">
      <c r="B92" s="36"/>
    </row>
    <row r="93" spans="2:2" x14ac:dyDescent="0.2">
      <c r="B93" s="36"/>
    </row>
    <row r="94" spans="2:2" x14ac:dyDescent="0.2">
      <c r="B94" s="36"/>
    </row>
    <row r="95" spans="2:2" x14ac:dyDescent="0.2">
      <c r="B95" s="36"/>
    </row>
    <row r="96" spans="2:2" x14ac:dyDescent="0.2">
      <c r="B96" s="36"/>
    </row>
    <row r="97" spans="2:2" x14ac:dyDescent="0.2">
      <c r="B97" s="36"/>
    </row>
    <row r="98" spans="2:2" x14ac:dyDescent="0.2">
      <c r="B98" s="36"/>
    </row>
    <row r="99" spans="2:2" x14ac:dyDescent="0.2">
      <c r="B99" s="36"/>
    </row>
    <row r="100" spans="2:2" x14ac:dyDescent="0.2">
      <c r="B100" s="36"/>
    </row>
    <row r="101" spans="2:2" x14ac:dyDescent="0.2">
      <c r="B101" s="36"/>
    </row>
    <row r="102" spans="2:2" x14ac:dyDescent="0.2">
      <c r="B102" s="36"/>
    </row>
    <row r="103" spans="2:2" x14ac:dyDescent="0.2">
      <c r="B103" s="36"/>
    </row>
    <row r="104" spans="2:2" x14ac:dyDescent="0.2">
      <c r="B104" s="36"/>
    </row>
    <row r="105" spans="2:2" x14ac:dyDescent="0.2">
      <c r="B105" s="36"/>
    </row>
    <row r="106" spans="2:2" x14ac:dyDescent="0.2">
      <c r="B106" s="36"/>
    </row>
    <row r="107" spans="2:2" x14ac:dyDescent="0.2">
      <c r="B107" s="36"/>
    </row>
    <row r="108" spans="2:2" x14ac:dyDescent="0.2">
      <c r="B108" s="36"/>
    </row>
    <row r="109" spans="2:2" x14ac:dyDescent="0.2">
      <c r="B109" s="36"/>
    </row>
    <row r="110" spans="2:2" x14ac:dyDescent="0.2">
      <c r="B110" s="36"/>
    </row>
    <row r="111" spans="2:2" x14ac:dyDescent="0.2">
      <c r="B111" s="36"/>
    </row>
    <row r="112" spans="2:2" x14ac:dyDescent="0.2">
      <c r="B112" s="36"/>
    </row>
    <row r="113" spans="2:2" x14ac:dyDescent="0.2">
      <c r="B113" s="36"/>
    </row>
    <row r="114" spans="2:2" x14ac:dyDescent="0.2">
      <c r="B114" s="36"/>
    </row>
    <row r="115" spans="2:2" x14ac:dyDescent="0.2">
      <c r="B115" s="36"/>
    </row>
    <row r="116" spans="2:2" x14ac:dyDescent="0.2">
      <c r="B116" s="36"/>
    </row>
    <row r="117" spans="2:2" x14ac:dyDescent="0.2">
      <c r="B117" s="36"/>
    </row>
    <row r="118" spans="2:2" x14ac:dyDescent="0.2">
      <c r="B118" s="36"/>
    </row>
    <row r="119" spans="2:2" x14ac:dyDescent="0.2">
      <c r="B119" s="36"/>
    </row>
    <row r="120" spans="2:2" x14ac:dyDescent="0.2">
      <c r="B120" s="36"/>
    </row>
    <row r="121" spans="2:2" x14ac:dyDescent="0.2">
      <c r="B121" s="36"/>
    </row>
    <row r="122" spans="2:2" x14ac:dyDescent="0.2">
      <c r="B122" s="36"/>
    </row>
    <row r="123" spans="2:2" x14ac:dyDescent="0.2">
      <c r="B123" s="36"/>
    </row>
    <row r="124" spans="2:2" x14ac:dyDescent="0.2">
      <c r="B124" s="36"/>
    </row>
    <row r="125" spans="2:2" x14ac:dyDescent="0.2">
      <c r="B125" s="36"/>
    </row>
    <row r="126" spans="2:2" x14ac:dyDescent="0.2">
      <c r="B126" s="36"/>
    </row>
    <row r="127" spans="2:2" x14ac:dyDescent="0.2">
      <c r="B127" s="36"/>
    </row>
    <row r="128" spans="2:2" x14ac:dyDescent="0.2">
      <c r="B128" s="36"/>
    </row>
    <row r="129" spans="2:2" x14ac:dyDescent="0.2">
      <c r="B129" s="36"/>
    </row>
    <row r="130" spans="2:2" x14ac:dyDescent="0.2">
      <c r="B130" s="36"/>
    </row>
    <row r="131" spans="2:2" x14ac:dyDescent="0.2">
      <c r="B131" s="36"/>
    </row>
    <row r="132" spans="2:2" x14ac:dyDescent="0.2">
      <c r="B132" s="36"/>
    </row>
    <row r="133" spans="2:2" x14ac:dyDescent="0.2">
      <c r="B133" s="36"/>
    </row>
    <row r="134" spans="2:2" x14ac:dyDescent="0.2">
      <c r="B134" s="36"/>
    </row>
    <row r="135" spans="2:2" x14ac:dyDescent="0.2">
      <c r="B135" s="36"/>
    </row>
    <row r="136" spans="2:2" x14ac:dyDescent="0.2">
      <c r="B136" s="36"/>
    </row>
    <row r="137" spans="2:2" x14ac:dyDescent="0.2">
      <c r="B137" s="36"/>
    </row>
    <row r="138" spans="2:2" x14ac:dyDescent="0.2">
      <c r="B138" s="36"/>
    </row>
    <row r="139" spans="2:2" x14ac:dyDescent="0.2">
      <c r="B139" s="36"/>
    </row>
    <row r="140" spans="2:2" x14ac:dyDescent="0.2">
      <c r="B140" s="36"/>
    </row>
    <row r="141" spans="2:2" x14ac:dyDescent="0.2">
      <c r="B141" s="36"/>
    </row>
    <row r="142" spans="2:2" x14ac:dyDescent="0.2">
      <c r="B142" s="36"/>
    </row>
    <row r="143" spans="2:2" x14ac:dyDescent="0.2">
      <c r="B143" s="36"/>
    </row>
    <row r="144" spans="2:2" x14ac:dyDescent="0.2">
      <c r="B144" s="36"/>
    </row>
    <row r="145" spans="2:2" x14ac:dyDescent="0.2">
      <c r="B145" s="36"/>
    </row>
    <row r="146" spans="2:2" x14ac:dyDescent="0.2">
      <c r="B146" s="36"/>
    </row>
    <row r="147" spans="2:2" x14ac:dyDescent="0.2">
      <c r="B147" s="36"/>
    </row>
    <row r="148" spans="2:2" x14ac:dyDescent="0.2">
      <c r="B148" s="36"/>
    </row>
    <row r="149" spans="2:2" x14ac:dyDescent="0.2">
      <c r="B149" s="36"/>
    </row>
    <row r="150" spans="2:2" x14ac:dyDescent="0.2">
      <c r="B150" s="36"/>
    </row>
    <row r="151" spans="2:2" x14ac:dyDescent="0.2">
      <c r="B151" s="36"/>
    </row>
    <row r="152" spans="2:2" x14ac:dyDescent="0.2">
      <c r="B152" s="36"/>
    </row>
    <row r="153" spans="2:2" x14ac:dyDescent="0.2">
      <c r="B153" s="36"/>
    </row>
    <row r="154" spans="2:2" x14ac:dyDescent="0.2">
      <c r="B154" s="36"/>
    </row>
    <row r="155" spans="2:2" x14ac:dyDescent="0.2">
      <c r="B155" s="36"/>
    </row>
  </sheetData>
  <sheetProtection algorithmName="SHA-512" hashValue="7Z4Rx3iam2pMxQhGU3cR2+RRASBZ8m8qWWyP0vTIWh6/ogfd7kmiEINylkT7dvD+KjG244Kj6fG9Tb9ySLggMw==" saltValue="Oa3C5ophEzkl/TfW8Ktqu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 xr:uid="{00000000-0004-0000-0F00-000000000000}"/>
    <hyperlink ref="K8" r:id="rId2" display="WHO, UNICEF, UNFPA, World Bank Group, and the United Nations Population Division. Trends in Maternal Mortality: 2000 to 2017" xr:uid="{00000000-0004-0000-0F00-000001000000}"/>
    <hyperlink ref="K9" r:id="rId3" xr:uid="{00000000-0004-0000-0F00-000002000000}"/>
    <hyperlink ref="K11" r:id="rId4" xr:uid="{00000000-0004-0000-0F00-000003000000}"/>
    <hyperlink ref="K12" r:id="rId5" xr:uid="{00000000-0004-0000-0F00-000004000000}"/>
    <hyperlink ref="K15" r:id="rId6" xr:uid="{00000000-0004-0000-0F00-000005000000}"/>
    <hyperlink ref="K17" r:id="rId7" display="World Bank national accounts data, and OECD National Accounts data files, 2019" xr:uid="{00000000-0004-0000-0F00-000006000000}"/>
    <hyperlink ref="K18" r:id="rId8" xr:uid="{00000000-0004-0000-0F00-000007000000}"/>
    <hyperlink ref="K19" r:id="rId9" display="World Bank national accounts data, and OECD National Accounts data files, 2019" xr:uid="{00000000-0004-0000-0F00-000008000000}"/>
    <hyperlink ref="K20" r:id="rId10" xr:uid="{00000000-0004-0000-0F00-000009000000}"/>
    <hyperlink ref="K23" r:id="rId11" display="World Bank national accounts data, and OECD National Accounts data files, 2019" xr:uid="{00000000-0004-0000-0F00-00000A000000}"/>
    <hyperlink ref="K24" r:id="rId12" display="World Bank, Development Research Group, 2019" xr:uid="{00000000-0004-0000-0F00-00000B000000}"/>
    <hyperlink ref="K26" r:id="rId13" xr:uid="{00000000-0004-0000-0F00-00000C000000}"/>
    <hyperlink ref="K28" r:id="rId14" xr:uid="{00000000-0004-0000-0F00-00000D000000}"/>
    <hyperlink ref="K29" r:id="rId15" xr:uid="{00000000-0004-0000-0F00-00000E000000}"/>
    <hyperlink ref="K27" r:id="rId16" xr:uid="{00000000-0004-0000-0F00-00000F000000}"/>
    <hyperlink ref="K33" r:id="rId17" display="World Bank, Hogan et al., 2019" xr:uid="{00000000-0004-0000-0F00-000010000000}"/>
    <hyperlink ref="K35" r:id="rId18" xr:uid="{00000000-0004-0000-0F00-000011000000}"/>
    <hyperlink ref="K36" r:id="rId19" xr:uid="{00000000-0004-0000-0F00-000012000000}"/>
    <hyperlink ref="K37" r:id="rId20" xr:uid="{00000000-0004-0000-0F00-000013000000}"/>
    <hyperlink ref="K38" r:id="rId21" xr:uid="{00000000-0004-0000-0F00-000014000000}"/>
    <hyperlink ref="K39" r:id="rId22" xr:uid="{00000000-0004-0000-0F00-000015000000}"/>
    <hyperlink ref="K40" r:id="rId23" xr:uid="{00000000-0004-0000-0F00-000016000000}"/>
    <hyperlink ref="K41:K43" r:id="rId24" display="WHO, Global Health Observatory data repository, 2019" xr:uid="{00000000-0004-0000-0F00-000017000000}"/>
    <hyperlink ref="K55" r:id="rId25" xr:uid="{00000000-0004-0000-0F00-000018000000}"/>
    <hyperlink ref="K21" r:id="rId26" xr:uid="{00000000-0004-0000-0F00-000019000000}"/>
    <hyperlink ref="K4:K7" r:id="rId27" display="UN. World Population Prospects, 2020" xr:uid="{00000000-0004-0000-0F00-00001A000000}"/>
    <hyperlink ref="K10" r:id="rId28" xr:uid="{00000000-0004-0000-0F00-00001B000000}"/>
    <hyperlink ref="K13:K14" r:id="rId29" display="WHO, 2020. Global Health Estimates 2016: Deaths by Cause, Age, Sex, by Country and by Region, 2000-2016." xr:uid="{00000000-0004-0000-0F00-00001C000000}"/>
    <hyperlink ref="K56:K77" r:id="rId30" display="WHO, Global Health Expenditure Database (GHED), 2020" xr:uid="{00000000-0004-0000-0F00-00001D000000}"/>
    <hyperlink ref="K41" r:id="rId31" xr:uid="{00000000-0004-0000-0F00-00001E000000}"/>
    <hyperlink ref="K42" r:id="rId32" xr:uid="{00000000-0004-0000-0F00-00001F000000}"/>
    <hyperlink ref="K43" r:id="rId33" xr:uid="{00000000-0004-0000-0F00-000020000000}"/>
    <hyperlink ref="K34" r:id="rId34" display="WHO, Global Health Observatory data repository, 2020" xr:uid="{00000000-0004-0000-0F00-000021000000}"/>
    <hyperlink ref="K30:K32" r:id="rId35" display="WHO, Global Health Observatory data repository, 2020" xr:uid="{00000000-0004-0000-0F00-000022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J128"/>
  <sheetViews>
    <sheetView topLeftCell="B42" zoomScale="70" zoomScaleNormal="70" workbookViewId="0">
      <selection activeCell="G94" sqref="G94"/>
    </sheetView>
  </sheetViews>
  <sheetFormatPr baseColWidth="10" defaultRowHeight="15" x14ac:dyDescent="0.2"/>
  <cols>
    <col min="1" max="1" width="4.83203125" hidden="1" customWidth="1"/>
    <col min="2" max="2" width="13.83203125" customWidth="1"/>
    <col min="3" max="3" width="67" customWidth="1"/>
    <col min="4" max="4" width="37.5" customWidth="1"/>
    <col min="5" max="5" width="9.6640625" customWidth="1"/>
    <col min="6" max="8" width="8.83203125" customWidth="1"/>
    <col min="9" max="9" width="53.1640625" customWidth="1"/>
    <col min="10" max="10" width="32" customWidth="1"/>
  </cols>
  <sheetData>
    <row r="1" spans="1:10" x14ac:dyDescent="0.2">
      <c r="D1">
        <v>0</v>
      </c>
      <c r="E1">
        <v>6</v>
      </c>
      <c r="F1">
        <v>7</v>
      </c>
      <c r="G1">
        <v>8</v>
      </c>
      <c r="H1">
        <v>9</v>
      </c>
      <c r="I1">
        <v>10</v>
      </c>
      <c r="J1" s="120">
        <v>11</v>
      </c>
    </row>
    <row r="2" spans="1:10" ht="30" customHeight="1" x14ac:dyDescent="0.2">
      <c r="B2" s="245" t="e">
        <f t="array" aca="1" ref="B2" ca="1">IF(ISBLANK(INDIRECT("'"&amp;CountryList!$J$3&amp;"'!A1")),"Indicator",
IF(LEFT(INDIRECT("'"&amp;CountryList!$J$3&amp;"'!A1"),5)="Indic","Indicator",INDIRECT("'"&amp;CountryList!$J$3&amp;"'!A1")))</f>
        <v>#REF!</v>
      </c>
      <c r="C2" s="245" t="s">
        <v>215</v>
      </c>
      <c r="D2" s="113" t="s">
        <v>216</v>
      </c>
      <c r="E2" s="10" t="e">
        <f t="array" aca="1" ref="E2" ca="1">IF(ISBLANK(INDIRECT("'"&amp;CountryList!$J$4&amp;"'!"&amp;CHAR(96+E$1)&amp;$A3)),"",INDIRECT("'"&amp;CountryList!$J$4&amp;"'!"&amp;CHAR(96+E$1)&amp;$A3))</f>
        <v>#REF!</v>
      </c>
      <c r="F2" s="10" t="e">
        <f t="array" aca="1" ref="F2" ca="1">IF(ISBLANK(INDIRECT("'"&amp;CountryList!$J$4&amp;"'!"&amp;CHAR(96+F$1)&amp;$A3)),"",INDIRECT("'"&amp;CountryList!$J$4&amp;"'!"&amp;CHAR(96+F$1)&amp;$A3))</f>
        <v>#REF!</v>
      </c>
      <c r="G2" s="10" t="e">
        <f t="array" aca="1" ref="G2" ca="1">IF(ISBLANK(INDIRECT("'"&amp;CountryList!$J$4&amp;"'!"&amp;CHAR(96+G$1)&amp;$A3)),"",INDIRECT("'"&amp;CountryList!$J$4&amp;"'!"&amp;CHAR(96+G$1)&amp;$A3))</f>
        <v>#REF!</v>
      </c>
      <c r="H2" s="10" t="e">
        <f t="array" aca="1" ref="H2" ca="1">IF(ISBLANK(INDIRECT("'"&amp;CountryList!$J$4&amp;"'!"&amp;CHAR(96+H$1)&amp;$A3)),"",INDIRECT("'"&amp;CountryList!$J$4&amp;"'!"&amp;CHAR(96+H$1)&amp;$A3))</f>
        <v>#REF!</v>
      </c>
      <c r="I2" s="113" t="s">
        <v>1</v>
      </c>
      <c r="J2" s="121" t="s">
        <v>101</v>
      </c>
    </row>
    <row r="3" spans="1:10" ht="15" customHeight="1" x14ac:dyDescent="0.2">
      <c r="A3">
        <v>1</v>
      </c>
      <c r="B3" s="266" t="s">
        <v>104</v>
      </c>
      <c r="C3" s="256" t="s">
        <v>221</v>
      </c>
      <c r="D3" s="106"/>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07" t="s">
        <v>81</v>
      </c>
      <c r="J3" s="78" t="e">
        <f t="array" aca="1" ref="J3" ca="1">IF(ISBLANK(INDIRECT("'"&amp;CountryList!$J$4&amp;"'!"&amp;CHAR(96+J$1)&amp;$A4)),"",INDIRECT("'"&amp;CountryList!$J$4&amp;"'!"&amp;CHAR(96+J$1)&amp;$A4))</f>
        <v>#REF!</v>
      </c>
    </row>
    <row r="4" spans="1:10" ht="15" customHeight="1" x14ac:dyDescent="0.2">
      <c r="A4">
        <v>2</v>
      </c>
      <c r="B4" s="266"/>
      <c r="C4" s="257" t="s">
        <v>221</v>
      </c>
      <c r="D4" s="106" t="s">
        <v>222</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07" t="s">
        <v>81</v>
      </c>
      <c r="J4" s="78" t="e">
        <f t="array" aca="1" ref="J4" ca="1">IF(ISBLANK(INDIRECT("'"&amp;CountryList!$J$4&amp;"'!"&amp;CHAR(96+J$1)&amp;$A5)),"",INDIRECT("'"&amp;CountryList!$J$4&amp;"'!"&amp;CHAR(96+J$1)&amp;$A5))</f>
        <v>#REF!</v>
      </c>
    </row>
    <row r="5" spans="1:10" ht="15" customHeight="1" x14ac:dyDescent="0.2">
      <c r="A5">
        <v>3</v>
      </c>
      <c r="B5" s="266"/>
      <c r="C5" s="257" t="s">
        <v>221</v>
      </c>
      <c r="D5" s="106" t="s">
        <v>223</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07" t="s">
        <v>81</v>
      </c>
      <c r="J5" s="78" t="e">
        <f t="array" aca="1" ref="J5" ca="1">IF(ISBLANK(INDIRECT("'"&amp;CountryList!$J$4&amp;"'!"&amp;CHAR(96+J$1)&amp;$A6)),"",INDIRECT("'"&amp;CountryList!$J$4&amp;"'!"&amp;CHAR(96+J$1)&amp;$A6))</f>
        <v>#REF!</v>
      </c>
    </row>
    <row r="6" spans="1:10" ht="15" customHeight="1" x14ac:dyDescent="0.2">
      <c r="A6">
        <v>4</v>
      </c>
      <c r="B6" s="266"/>
      <c r="C6" s="257" t="s">
        <v>221</v>
      </c>
      <c r="D6" s="106" t="s">
        <v>224</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07" t="s">
        <v>81</v>
      </c>
      <c r="J6" s="78" t="e">
        <f t="array" aca="1" ref="J6" ca="1">IF(ISBLANK(INDIRECT("'"&amp;CountryList!$J$4&amp;"'!"&amp;CHAR(96+J$1)&amp;$A7)),"",INDIRECT("'"&amp;CountryList!$J$4&amp;"'!"&amp;CHAR(96+J$1)&amp;$A7))</f>
        <v>#REF!</v>
      </c>
    </row>
    <row r="7" spans="1:10" ht="15" customHeight="1" x14ac:dyDescent="0.2">
      <c r="A7">
        <v>5</v>
      </c>
      <c r="B7" s="266"/>
      <c r="C7" s="257" t="s">
        <v>221</v>
      </c>
      <c r="D7" s="106" t="s">
        <v>225</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78" t="e">
        <f t="array" aca="1" ref="J7" ca="1">IF(ISBLANK(INDIRECT("'"&amp;CountryList!$J$4&amp;"'!"&amp;CHAR(96+J$1)&amp;$A8)),"",INDIRECT("'"&amp;CountryList!$J$4&amp;"'!"&amp;CHAR(96+J$1)&amp;$A8))</f>
        <v>#REF!</v>
      </c>
    </row>
    <row r="8" spans="1:10" ht="15" customHeight="1" x14ac:dyDescent="0.2">
      <c r="A8">
        <v>6</v>
      </c>
      <c r="B8" s="266"/>
      <c r="C8" s="257" t="s">
        <v>221</v>
      </c>
      <c r="D8" s="106" t="s">
        <v>226</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07" t="s">
        <v>81</v>
      </c>
      <c r="J8" s="78" t="e">
        <f t="array" aca="1" ref="J8" ca="1">IF(ISBLANK(INDIRECT("'"&amp;CountryList!$J$4&amp;"'!"&amp;CHAR(96+J$1)&amp;$A9)),"",INDIRECT("'"&amp;CountryList!$J$4&amp;"'!"&amp;CHAR(96+J$1)&amp;$A9))</f>
        <v>#REF!</v>
      </c>
    </row>
    <row r="9" spans="1:10" ht="15" customHeight="1" x14ac:dyDescent="0.2">
      <c r="A9">
        <v>7</v>
      </c>
      <c r="B9" s="266"/>
      <c r="C9" s="257" t="s">
        <v>221</v>
      </c>
      <c r="D9" s="106" t="s">
        <v>227</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07" t="s">
        <v>81</v>
      </c>
      <c r="J9" s="78" t="e">
        <f t="array" aca="1" ref="J9" ca="1">IF(ISBLANK(INDIRECT("'"&amp;CountryList!$J$4&amp;"'!"&amp;CHAR(96+J$1)&amp;$A10)),"",INDIRECT("'"&amp;CountryList!$J$4&amp;"'!"&amp;CHAR(96+J$1)&amp;$A10))</f>
        <v>#REF!</v>
      </c>
    </row>
    <row r="10" spans="1:10" ht="15" customHeight="1" x14ac:dyDescent="0.2">
      <c r="A10">
        <v>8</v>
      </c>
      <c r="B10" s="266"/>
      <c r="C10" s="258" t="s">
        <v>221</v>
      </c>
      <c r="D10" s="106" t="s">
        <v>228</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07"/>
      <c r="J10" s="78" t="e">
        <f t="array" aca="1" ref="J10" ca="1">IF(ISBLANK(INDIRECT("'"&amp;CountryList!$J$4&amp;"'!"&amp;CHAR(96+J$1)&amp;$A11)),"",INDIRECT("'"&amp;CountryList!$J$4&amp;"'!"&amp;CHAR(96+J$1)&amp;$A11))</f>
        <v>#REF!</v>
      </c>
    </row>
    <row r="11" spans="1:10" ht="15" customHeight="1" x14ac:dyDescent="0.2">
      <c r="A11">
        <v>9</v>
      </c>
      <c r="B11" s="266"/>
      <c r="C11" s="256" t="s">
        <v>229</v>
      </c>
      <c r="D11" s="106"/>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07" t="s">
        <v>81</v>
      </c>
      <c r="J11" s="78" t="e">
        <f t="array" aca="1" ref="J11" ca="1">IF(ISBLANK(INDIRECT("'"&amp;CountryList!$J$4&amp;"'!"&amp;CHAR(96+J$1)&amp;$A12)),"",INDIRECT("'"&amp;CountryList!$J$4&amp;"'!"&amp;CHAR(96+J$1)&amp;$A12))</f>
        <v>#REF!</v>
      </c>
    </row>
    <row r="12" spans="1:10" ht="15" customHeight="1" x14ac:dyDescent="0.2">
      <c r="A12">
        <v>10</v>
      </c>
      <c r="B12" s="266"/>
      <c r="C12" s="257" t="s">
        <v>229</v>
      </c>
      <c r="D12" s="106" t="s">
        <v>222</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07" t="s">
        <v>81</v>
      </c>
      <c r="J12" s="78" t="e">
        <f t="array" aca="1" ref="J12" ca="1">IF(ISBLANK(INDIRECT("'"&amp;CountryList!$J$4&amp;"'!"&amp;CHAR(96+J$1)&amp;$A13)),"",INDIRECT("'"&amp;CountryList!$J$4&amp;"'!"&amp;CHAR(96+J$1)&amp;$A13))</f>
        <v>#REF!</v>
      </c>
    </row>
    <row r="13" spans="1:10" ht="15" customHeight="1" x14ac:dyDescent="0.2">
      <c r="A13">
        <v>11</v>
      </c>
      <c r="B13" s="266"/>
      <c r="C13" s="257" t="s">
        <v>229</v>
      </c>
      <c r="D13" s="106" t="s">
        <v>223</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07" t="s">
        <v>81</v>
      </c>
      <c r="J13" s="78" t="e">
        <f t="array" aca="1" ref="J13" ca="1">IF(ISBLANK(INDIRECT("'"&amp;CountryList!$J$4&amp;"'!"&amp;CHAR(96+J$1)&amp;$A14)),"",INDIRECT("'"&amp;CountryList!$J$4&amp;"'!"&amp;CHAR(96+J$1)&amp;$A14))</f>
        <v>#REF!</v>
      </c>
    </row>
    <row r="14" spans="1:10" ht="15" customHeight="1" x14ac:dyDescent="0.2">
      <c r="A14">
        <v>12</v>
      </c>
      <c r="B14" s="266"/>
      <c r="C14" s="257" t="s">
        <v>229</v>
      </c>
      <c r="D14" s="106" t="s">
        <v>224</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07" t="s">
        <v>81</v>
      </c>
      <c r="J14" s="78" t="e">
        <f t="array" aca="1" ref="J14" ca="1">IF(ISBLANK(INDIRECT("'"&amp;CountryList!$J$4&amp;"'!"&amp;CHAR(96+J$1)&amp;$A15)),"",INDIRECT("'"&amp;CountryList!$J$4&amp;"'!"&amp;CHAR(96+J$1)&amp;$A15))</f>
        <v>#REF!</v>
      </c>
    </row>
    <row r="15" spans="1:10" ht="15" customHeight="1" x14ac:dyDescent="0.2">
      <c r="A15">
        <v>13</v>
      </c>
      <c r="B15" s="266"/>
      <c r="C15" s="257" t="s">
        <v>229</v>
      </c>
      <c r="D15" s="106" t="s">
        <v>225</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78" t="e">
        <f t="array" aca="1" ref="J15" ca="1">IF(ISBLANK(INDIRECT("'"&amp;CountryList!$J$4&amp;"'!"&amp;CHAR(96+J$1)&amp;$A16)),"",INDIRECT("'"&amp;CountryList!$J$4&amp;"'!"&amp;CHAR(96+J$1)&amp;$A16))</f>
        <v>#REF!</v>
      </c>
    </row>
    <row r="16" spans="1:10" ht="15" customHeight="1" x14ac:dyDescent="0.2">
      <c r="A16">
        <v>14</v>
      </c>
      <c r="B16" s="266"/>
      <c r="C16" s="257" t="s">
        <v>229</v>
      </c>
      <c r="D16" s="106" t="s">
        <v>226</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07" t="s">
        <v>81</v>
      </c>
      <c r="J16" s="78" t="e">
        <f t="array" aca="1" ref="J16" ca="1">IF(ISBLANK(INDIRECT("'"&amp;CountryList!$J$4&amp;"'!"&amp;CHAR(96+J$1)&amp;$A17)),"",INDIRECT("'"&amp;CountryList!$J$4&amp;"'!"&amp;CHAR(96+J$1)&amp;$A17))</f>
        <v>#REF!</v>
      </c>
    </row>
    <row r="17" spans="1:10" ht="15" customHeight="1" x14ac:dyDescent="0.2">
      <c r="A17">
        <v>15</v>
      </c>
      <c r="B17" s="266"/>
      <c r="C17" s="257" t="s">
        <v>229</v>
      </c>
      <c r="D17" s="106" t="s">
        <v>227</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07" t="s">
        <v>81</v>
      </c>
      <c r="J17" s="78" t="e">
        <f t="array" aca="1" ref="J17" ca="1">IF(ISBLANK(INDIRECT("'"&amp;CountryList!$J$4&amp;"'!"&amp;CHAR(96+J$1)&amp;$A18)),"",INDIRECT("'"&amp;CountryList!$J$4&amp;"'!"&amp;CHAR(96+J$1)&amp;$A18))</f>
        <v>#REF!</v>
      </c>
    </row>
    <row r="18" spans="1:10" ht="15" customHeight="1" x14ac:dyDescent="0.2">
      <c r="A18">
        <v>16</v>
      </c>
      <c r="B18" s="266"/>
      <c r="C18" s="258" t="s">
        <v>229</v>
      </c>
      <c r="D18" s="106" t="s">
        <v>228</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07"/>
      <c r="J18" s="78" t="e">
        <f t="array" aca="1" ref="J18" ca="1">IF(ISBLANK(INDIRECT("'"&amp;CountryList!$J$4&amp;"'!"&amp;CHAR(96+J$1)&amp;$A19)),"",INDIRECT("'"&amp;CountryList!$J$4&amp;"'!"&amp;CHAR(96+J$1)&amp;$A19))</f>
        <v>#REF!</v>
      </c>
    </row>
    <row r="19" spans="1:10" ht="15" customHeight="1" x14ac:dyDescent="0.2">
      <c r="A19">
        <v>17</v>
      </c>
      <c r="B19" s="266"/>
      <c r="C19" s="256" t="s">
        <v>230</v>
      </c>
      <c r="D19" s="106"/>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07" t="s">
        <v>81</v>
      </c>
      <c r="J19" s="78" t="e">
        <f t="array" aca="1" ref="J19" ca="1">IF(ISBLANK(INDIRECT("'"&amp;CountryList!$J$4&amp;"'!"&amp;CHAR(96+J$1)&amp;$A20)),"",INDIRECT("'"&amp;CountryList!$J$4&amp;"'!"&amp;CHAR(96+J$1)&amp;$A20))</f>
        <v>#REF!</v>
      </c>
    </row>
    <row r="20" spans="1:10" ht="15" customHeight="1" x14ac:dyDescent="0.2">
      <c r="A20">
        <v>18</v>
      </c>
      <c r="B20" s="266"/>
      <c r="C20" s="257" t="s">
        <v>230</v>
      </c>
      <c r="D20" s="106" t="s">
        <v>222</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07" t="s">
        <v>81</v>
      </c>
      <c r="J20" s="78" t="e">
        <f t="array" aca="1" ref="J20" ca="1">IF(ISBLANK(INDIRECT("'"&amp;CountryList!$J$4&amp;"'!"&amp;CHAR(96+J$1)&amp;$A21)),"",INDIRECT("'"&amp;CountryList!$J$4&amp;"'!"&amp;CHAR(96+J$1)&amp;$A21))</f>
        <v>#REF!</v>
      </c>
    </row>
    <row r="21" spans="1:10" ht="15" customHeight="1" x14ac:dyDescent="0.2">
      <c r="A21">
        <v>19</v>
      </c>
      <c r="B21" s="266"/>
      <c r="C21" s="257" t="s">
        <v>230</v>
      </c>
      <c r="D21" s="106" t="s">
        <v>223</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07" t="s">
        <v>81</v>
      </c>
      <c r="J21" s="78" t="e">
        <f t="array" aca="1" ref="J21" ca="1">IF(ISBLANK(INDIRECT("'"&amp;CountryList!$J$4&amp;"'!"&amp;CHAR(96+J$1)&amp;$A22)),"",INDIRECT("'"&amp;CountryList!$J$4&amp;"'!"&amp;CHAR(96+J$1)&amp;$A22))</f>
        <v>#REF!</v>
      </c>
    </row>
    <row r="22" spans="1:10" ht="15" customHeight="1" x14ac:dyDescent="0.2">
      <c r="A22">
        <v>20</v>
      </c>
      <c r="B22" s="266"/>
      <c r="C22" s="257" t="s">
        <v>230</v>
      </c>
      <c r="D22" s="106" t="s">
        <v>224</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07" t="s">
        <v>81</v>
      </c>
      <c r="J22" s="78" t="e">
        <f t="array" aca="1" ref="J22" ca="1">IF(ISBLANK(INDIRECT("'"&amp;CountryList!$J$4&amp;"'!"&amp;CHAR(96+J$1)&amp;$A23)),"",INDIRECT("'"&amp;CountryList!$J$4&amp;"'!"&amp;CHAR(96+J$1)&amp;$A23))</f>
        <v>#REF!</v>
      </c>
    </row>
    <row r="23" spans="1:10" ht="15" customHeight="1" x14ac:dyDescent="0.2">
      <c r="A23">
        <v>21</v>
      </c>
      <c r="B23" s="266"/>
      <c r="C23" s="257" t="s">
        <v>230</v>
      </c>
      <c r="D23" s="106" t="s">
        <v>225</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78" t="e">
        <f t="array" aca="1" ref="J23" ca="1">IF(ISBLANK(INDIRECT("'"&amp;CountryList!$J$4&amp;"'!"&amp;CHAR(96+J$1)&amp;$A24)),"",INDIRECT("'"&amp;CountryList!$J$4&amp;"'!"&amp;CHAR(96+J$1)&amp;$A24))</f>
        <v>#REF!</v>
      </c>
    </row>
    <row r="24" spans="1:10" ht="15" customHeight="1" x14ac:dyDescent="0.2">
      <c r="A24">
        <v>22</v>
      </c>
      <c r="B24" s="266"/>
      <c r="C24" s="257" t="s">
        <v>230</v>
      </c>
      <c r="D24" s="106" t="s">
        <v>226</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07" t="s">
        <v>81</v>
      </c>
      <c r="J24" s="78" t="e">
        <f t="array" aca="1" ref="J24" ca="1">IF(ISBLANK(INDIRECT("'"&amp;CountryList!$J$4&amp;"'!"&amp;CHAR(96+J$1)&amp;$A25)),"",INDIRECT("'"&amp;CountryList!$J$4&amp;"'!"&amp;CHAR(96+J$1)&amp;$A25))</f>
        <v>#REF!</v>
      </c>
    </row>
    <row r="25" spans="1:10" ht="15" customHeight="1" x14ac:dyDescent="0.2">
      <c r="A25">
        <v>23</v>
      </c>
      <c r="B25" s="266"/>
      <c r="C25" s="257" t="s">
        <v>230</v>
      </c>
      <c r="D25" s="106" t="s">
        <v>227</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07" t="s">
        <v>81</v>
      </c>
      <c r="J25" s="78" t="e">
        <f t="array" aca="1" ref="J25" ca="1">IF(ISBLANK(INDIRECT("'"&amp;CountryList!$J$4&amp;"'!"&amp;CHAR(96+J$1)&amp;$A26)),"",INDIRECT("'"&amp;CountryList!$J$4&amp;"'!"&amp;CHAR(96+J$1)&amp;$A26))</f>
        <v>#REF!</v>
      </c>
    </row>
    <row r="26" spans="1:10" ht="15" customHeight="1" x14ac:dyDescent="0.2">
      <c r="A26">
        <v>24</v>
      </c>
      <c r="B26" s="266"/>
      <c r="C26" s="258" t="s">
        <v>230</v>
      </c>
      <c r="D26" s="106" t="s">
        <v>228</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07"/>
      <c r="J26" s="78" t="e">
        <f t="array" aca="1" ref="J26" ca="1">IF(ISBLANK(INDIRECT("'"&amp;CountryList!$J$4&amp;"'!"&amp;CHAR(96+J$1)&amp;$A27)),"",INDIRECT("'"&amp;CountryList!$J$4&amp;"'!"&amp;CHAR(96+J$1)&amp;$A27))</f>
        <v>#REF!</v>
      </c>
    </row>
    <row r="27" spans="1:10" ht="15" customHeight="1" x14ac:dyDescent="0.2">
      <c r="A27">
        <v>25</v>
      </c>
      <c r="B27" s="266" t="s">
        <v>105</v>
      </c>
      <c r="C27" s="256" t="s">
        <v>231</v>
      </c>
      <c r="D27" s="106"/>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07" t="s">
        <v>81</v>
      </c>
      <c r="J27" s="78" t="e">
        <f t="array" aca="1" ref="J27" ca="1">IF(ISBLANK(INDIRECT("'"&amp;CountryList!$J$4&amp;"'!"&amp;CHAR(96+J$1)&amp;$A28)),"",INDIRECT("'"&amp;CountryList!$J$4&amp;"'!"&amp;CHAR(96+J$1)&amp;$A28))</f>
        <v>#REF!</v>
      </c>
    </row>
    <row r="28" spans="1:10" ht="15" customHeight="1" x14ac:dyDescent="0.2">
      <c r="A28">
        <v>26</v>
      </c>
      <c r="B28" s="266"/>
      <c r="C28" s="257" t="s">
        <v>231</v>
      </c>
      <c r="D28" s="106" t="s">
        <v>222</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15" t="s">
        <v>81</v>
      </c>
      <c r="J28" s="78" t="e">
        <f t="array" aca="1" ref="J28" ca="1">IF(ISBLANK(INDIRECT("'"&amp;CountryList!$J$4&amp;"'!"&amp;CHAR(96+J$1)&amp;$A29)),"",INDIRECT("'"&amp;CountryList!$J$4&amp;"'!"&amp;CHAR(96+J$1)&amp;$A29))</f>
        <v>#REF!</v>
      </c>
    </row>
    <row r="29" spans="1:10" ht="15" customHeight="1" x14ac:dyDescent="0.2">
      <c r="A29">
        <v>27</v>
      </c>
      <c r="B29" s="266"/>
      <c r="C29" s="257" t="s">
        <v>231</v>
      </c>
      <c r="D29" s="106" t="s">
        <v>223</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15" t="s">
        <v>81</v>
      </c>
      <c r="J29" s="78" t="e">
        <f t="array" aca="1" ref="J29" ca="1">IF(ISBLANK(INDIRECT("'"&amp;CountryList!$J$4&amp;"'!"&amp;CHAR(96+J$1)&amp;$A30)),"",INDIRECT("'"&amp;CountryList!$J$4&amp;"'!"&amp;CHAR(96+J$1)&amp;$A30))</f>
        <v>#REF!</v>
      </c>
    </row>
    <row r="30" spans="1:10" ht="15" customHeight="1" x14ac:dyDescent="0.2">
      <c r="A30">
        <v>28</v>
      </c>
      <c r="B30" s="266"/>
      <c r="C30" s="257" t="s">
        <v>231</v>
      </c>
      <c r="D30" s="106" t="s">
        <v>224</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15" t="s">
        <v>81</v>
      </c>
      <c r="J30" s="78" t="e">
        <f t="array" aca="1" ref="J30" ca="1">IF(ISBLANK(INDIRECT("'"&amp;CountryList!$J$4&amp;"'!"&amp;CHAR(96+J$1)&amp;$A31)),"",INDIRECT("'"&amp;CountryList!$J$4&amp;"'!"&amp;CHAR(96+J$1)&amp;$A31))</f>
        <v>#REF!</v>
      </c>
    </row>
    <row r="31" spans="1:10" ht="15" customHeight="1" x14ac:dyDescent="0.2">
      <c r="A31">
        <v>29</v>
      </c>
      <c r="B31" s="266"/>
      <c r="C31" s="256" t="s">
        <v>232</v>
      </c>
      <c r="D31" s="106"/>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15" t="s">
        <v>81</v>
      </c>
      <c r="J31" s="78" t="e">
        <f t="array" aca="1" ref="J31" ca="1">IF(ISBLANK(INDIRECT("'"&amp;CountryList!$J$4&amp;"'!"&amp;CHAR(96+J$1)&amp;$A32)),"",INDIRECT("'"&amp;CountryList!$J$4&amp;"'!"&amp;CHAR(96+J$1)&amp;$A32))</f>
        <v>#REF!</v>
      </c>
    </row>
    <row r="32" spans="1:10" ht="15" customHeight="1" x14ac:dyDescent="0.2">
      <c r="A32">
        <v>30</v>
      </c>
      <c r="B32" s="266"/>
      <c r="C32" s="257" t="s">
        <v>232</v>
      </c>
      <c r="D32" s="106" t="s">
        <v>222</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15" t="s">
        <v>81</v>
      </c>
      <c r="J32" s="78" t="e">
        <f t="array" aca="1" ref="J32" ca="1">IF(ISBLANK(INDIRECT("'"&amp;CountryList!$J$4&amp;"'!"&amp;CHAR(96+J$1)&amp;$A33)),"",INDIRECT("'"&amp;CountryList!$J$4&amp;"'!"&amp;CHAR(96+J$1)&amp;$A33))</f>
        <v>#REF!</v>
      </c>
    </row>
    <row r="33" spans="1:10" ht="15" customHeight="1" x14ac:dyDescent="0.2">
      <c r="A33">
        <v>31</v>
      </c>
      <c r="B33" s="266"/>
      <c r="C33" s="257" t="s">
        <v>232</v>
      </c>
      <c r="D33" s="106" t="s">
        <v>223</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15" t="s">
        <v>81</v>
      </c>
      <c r="J33" s="78" t="e">
        <f t="array" aca="1" ref="J33" ca="1">IF(ISBLANK(INDIRECT("'"&amp;CountryList!$J$4&amp;"'!"&amp;CHAR(96+J$1)&amp;$A34)),"",INDIRECT("'"&amp;CountryList!$J$4&amp;"'!"&amp;CHAR(96+J$1)&amp;$A34))</f>
        <v>#REF!</v>
      </c>
    </row>
    <row r="34" spans="1:10" ht="15" customHeight="1" x14ac:dyDescent="0.2">
      <c r="A34">
        <v>32</v>
      </c>
      <c r="B34" s="266"/>
      <c r="C34" s="257" t="s">
        <v>232</v>
      </c>
      <c r="D34" s="106" t="s">
        <v>224</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15" t="s">
        <v>81</v>
      </c>
      <c r="J34" s="78" t="e">
        <f t="array" aca="1" ref="J34" ca="1">IF(ISBLANK(INDIRECT("'"&amp;CountryList!$J$4&amp;"'!"&amp;CHAR(96+J$1)&amp;$A35)),"",INDIRECT("'"&amp;CountryList!$J$4&amp;"'!"&amp;CHAR(96+J$1)&amp;$A35))</f>
        <v>#REF!</v>
      </c>
    </row>
    <row r="35" spans="1:10" ht="15" customHeight="1" x14ac:dyDescent="0.2">
      <c r="A35">
        <v>33</v>
      </c>
      <c r="B35" s="266"/>
      <c r="C35" s="258" t="s">
        <v>232</v>
      </c>
      <c r="D35" s="106" t="s">
        <v>225</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16"/>
      <c r="J35" s="78" t="e">
        <f t="array" aca="1" ref="J35" ca="1">IF(ISBLANK(INDIRECT("'"&amp;CountryList!$J$4&amp;"'!"&amp;CHAR(96+J$1)&amp;$A36)),"",INDIRECT("'"&amp;CountryList!$J$4&amp;"'!"&amp;CHAR(96+J$1)&amp;$A36))</f>
        <v>#REF!</v>
      </c>
    </row>
    <row r="36" spans="1:10" ht="15" customHeight="1" x14ac:dyDescent="0.2">
      <c r="A36">
        <v>34</v>
      </c>
      <c r="B36" s="266"/>
      <c r="C36" s="256" t="s">
        <v>233</v>
      </c>
      <c r="D36" s="106"/>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15" t="s">
        <v>81</v>
      </c>
      <c r="J36" s="78" t="e">
        <f t="array" aca="1" ref="J36" ca="1">IF(ISBLANK(INDIRECT("'"&amp;CountryList!$J$4&amp;"'!"&amp;CHAR(96+J$1)&amp;$A37)),"",INDIRECT("'"&amp;CountryList!$J$4&amp;"'!"&amp;CHAR(96+J$1)&amp;$A37))</f>
        <v>#REF!</v>
      </c>
    </row>
    <row r="37" spans="1:10" ht="15" customHeight="1" x14ac:dyDescent="0.2">
      <c r="A37">
        <v>35</v>
      </c>
      <c r="B37" s="266"/>
      <c r="C37" s="257" t="s">
        <v>233</v>
      </c>
      <c r="D37" s="106" t="s">
        <v>222</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15" t="s">
        <v>81</v>
      </c>
      <c r="J37" s="78" t="e">
        <f t="array" aca="1" ref="J37" ca="1">IF(ISBLANK(INDIRECT("'"&amp;CountryList!$J$4&amp;"'!"&amp;CHAR(96+J$1)&amp;$A38)),"",INDIRECT("'"&amp;CountryList!$J$4&amp;"'!"&amp;CHAR(96+J$1)&amp;$A38))</f>
        <v>#REF!</v>
      </c>
    </row>
    <row r="38" spans="1:10" ht="15" customHeight="1" x14ac:dyDescent="0.2">
      <c r="A38">
        <v>36</v>
      </c>
      <c r="B38" s="266"/>
      <c r="C38" s="257" t="s">
        <v>233</v>
      </c>
      <c r="D38" s="106" t="s">
        <v>223</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15" t="s">
        <v>81</v>
      </c>
      <c r="J38" s="78" t="e">
        <f t="array" aca="1" ref="J38" ca="1">IF(ISBLANK(INDIRECT("'"&amp;CountryList!$J$4&amp;"'!"&amp;CHAR(96+J$1)&amp;$A39)),"",INDIRECT("'"&amp;CountryList!$J$4&amp;"'!"&amp;CHAR(96+J$1)&amp;$A39))</f>
        <v>#REF!</v>
      </c>
    </row>
    <row r="39" spans="1:10" ht="15" customHeight="1" x14ac:dyDescent="0.2">
      <c r="A39">
        <v>37</v>
      </c>
      <c r="B39" s="266"/>
      <c r="C39" s="257" t="s">
        <v>233</v>
      </c>
      <c r="D39" s="106" t="s">
        <v>224</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15" t="s">
        <v>81</v>
      </c>
      <c r="J39" s="78" t="e">
        <f t="array" aca="1" ref="J39" ca="1">IF(ISBLANK(INDIRECT("'"&amp;CountryList!$J$4&amp;"'!"&amp;CHAR(96+J$1)&amp;$A40)),"",INDIRECT("'"&amp;CountryList!$J$4&amp;"'!"&amp;CHAR(96+J$1)&amp;$A40))</f>
        <v>#REF!</v>
      </c>
    </row>
    <row r="40" spans="1:10" ht="15" customHeight="1" x14ac:dyDescent="0.2">
      <c r="A40">
        <v>38</v>
      </c>
      <c r="B40" s="266"/>
      <c r="C40" s="258" t="s">
        <v>233</v>
      </c>
      <c r="D40" s="106" t="s">
        <v>225</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16"/>
      <c r="J40" s="78" t="e">
        <f t="array" aca="1" ref="J40" ca="1">IF(ISBLANK(INDIRECT("'"&amp;CountryList!$J$4&amp;"'!"&amp;CHAR(96+J$1)&amp;$A41)),"",INDIRECT("'"&amp;CountryList!$J$4&amp;"'!"&amp;CHAR(96+J$1)&amp;$A41))</f>
        <v>#REF!</v>
      </c>
    </row>
    <row r="41" spans="1:10" ht="15" customHeight="1" x14ac:dyDescent="0.2">
      <c r="A41">
        <v>39</v>
      </c>
      <c r="B41" s="266"/>
      <c r="C41" s="267" t="s">
        <v>234</v>
      </c>
      <c r="D41" s="106"/>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15" t="s">
        <v>81</v>
      </c>
      <c r="J41" s="78" t="e">
        <f t="array" aca="1" ref="J41" ca="1">IF(ISBLANK(INDIRECT("'"&amp;CountryList!$J$4&amp;"'!"&amp;CHAR(96+J$1)&amp;$A42)),"",INDIRECT("'"&amp;CountryList!$J$4&amp;"'!"&amp;CHAR(96+J$1)&amp;$A42))</f>
        <v>#REF!</v>
      </c>
    </row>
    <row r="42" spans="1:10" ht="15" customHeight="1" x14ac:dyDescent="0.2">
      <c r="A42">
        <v>40</v>
      </c>
      <c r="B42" s="266"/>
      <c r="C42" s="268" t="s">
        <v>234</v>
      </c>
      <c r="D42" s="106" t="s">
        <v>222</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15" t="s">
        <v>81</v>
      </c>
      <c r="J42" s="78" t="e">
        <f t="array" aca="1" ref="J42" ca="1">IF(ISBLANK(INDIRECT("'"&amp;CountryList!$J$4&amp;"'!"&amp;CHAR(96+J$1)&amp;$A43)),"",INDIRECT("'"&amp;CountryList!$J$4&amp;"'!"&amp;CHAR(96+J$1)&amp;$A43))</f>
        <v>#REF!</v>
      </c>
    </row>
    <row r="43" spans="1:10" ht="15" customHeight="1" x14ac:dyDescent="0.2">
      <c r="A43">
        <v>41</v>
      </c>
      <c r="B43" s="266"/>
      <c r="C43" s="268" t="s">
        <v>234</v>
      </c>
      <c r="D43" s="106" t="s">
        <v>223</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15" t="s">
        <v>81</v>
      </c>
      <c r="J43" s="78" t="e">
        <f t="array" aca="1" ref="J43" ca="1">IF(ISBLANK(INDIRECT("'"&amp;CountryList!$J$4&amp;"'!"&amp;CHAR(96+J$1)&amp;$A44)),"",INDIRECT("'"&amp;CountryList!$J$4&amp;"'!"&amp;CHAR(96+J$1)&amp;$A44))</f>
        <v>#REF!</v>
      </c>
    </row>
    <row r="44" spans="1:10" ht="15" customHeight="1" x14ac:dyDescent="0.2">
      <c r="A44">
        <v>42</v>
      </c>
      <c r="B44" s="266"/>
      <c r="C44" s="268" t="s">
        <v>234</v>
      </c>
      <c r="D44" s="106" t="s">
        <v>224</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15" t="s">
        <v>81</v>
      </c>
      <c r="J44" s="78" t="e">
        <f t="array" aca="1" ref="J44" ca="1">IF(ISBLANK(INDIRECT("'"&amp;CountryList!$J$4&amp;"'!"&amp;CHAR(96+J$1)&amp;$A45)),"",INDIRECT("'"&amp;CountryList!$J$4&amp;"'!"&amp;CHAR(96+J$1)&amp;$A45))</f>
        <v>#REF!</v>
      </c>
    </row>
    <row r="45" spans="1:10" ht="15" customHeight="1" x14ac:dyDescent="0.2">
      <c r="A45">
        <v>43</v>
      </c>
      <c r="B45" s="266"/>
      <c r="C45" s="269" t="s">
        <v>234</v>
      </c>
      <c r="D45" s="106" t="s">
        <v>225</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16"/>
      <c r="J45" s="78" t="e">
        <f t="array" aca="1" ref="J45" ca="1">IF(ISBLANK(INDIRECT("'"&amp;CountryList!$J$4&amp;"'!"&amp;CHAR(96+J$1)&amp;$A46)),"",INDIRECT("'"&amp;CountryList!$J$4&amp;"'!"&amp;CHAR(96+J$1)&amp;$A46))</f>
        <v>#REF!</v>
      </c>
    </row>
    <row r="46" spans="1:10" ht="15" customHeight="1" x14ac:dyDescent="0.2">
      <c r="A46">
        <v>44</v>
      </c>
      <c r="B46" s="253" t="s">
        <v>106</v>
      </c>
      <c r="C46" s="118" t="s">
        <v>235</v>
      </c>
      <c r="D46" s="106"/>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07" t="s">
        <v>81</v>
      </c>
      <c r="J46" s="78" t="e">
        <f t="array" aca="1" ref="J46" ca="1">IF(ISBLANK(INDIRECT("'"&amp;CountryList!$J$4&amp;"'!"&amp;CHAR(96+J$1)&amp;$A47)),"",INDIRECT("'"&amp;CountryList!$J$4&amp;"'!"&amp;CHAR(96+J$1)&amp;$A47))</f>
        <v>#REF!</v>
      </c>
    </row>
    <row r="47" spans="1:10" ht="15" customHeight="1" x14ac:dyDescent="0.2">
      <c r="A47">
        <v>45</v>
      </c>
      <c r="B47" s="254"/>
      <c r="C47" s="104" t="s">
        <v>236</v>
      </c>
      <c r="D47" s="106"/>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07" t="s">
        <v>81</v>
      </c>
      <c r="J47" s="78" t="e">
        <f t="array" aca="1" ref="J47" ca="1">IF(ISBLANK(INDIRECT("'"&amp;CountryList!$J$4&amp;"'!"&amp;CHAR(96+J$1)&amp;$A48)),"",INDIRECT("'"&amp;CountryList!$J$4&amp;"'!"&amp;CHAR(96+J$1)&amp;$A48))</f>
        <v>#REF!</v>
      </c>
    </row>
    <row r="48" spans="1:10" ht="15" customHeight="1" x14ac:dyDescent="0.2">
      <c r="A48">
        <v>46</v>
      </c>
      <c r="B48" s="253" t="s">
        <v>107</v>
      </c>
      <c r="C48" s="105" t="s">
        <v>237</v>
      </c>
      <c r="D48" s="106"/>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17" t="s">
        <v>108</v>
      </c>
      <c r="J48" s="78" t="e">
        <f t="array" aca="1" ref="J48" ca="1">IF(ISBLANK(INDIRECT("'"&amp;CountryList!$J$4&amp;"'!"&amp;CHAR(96+J$1)&amp;$A49)),"",INDIRECT("'"&amp;CountryList!$J$4&amp;"'!"&amp;CHAR(96+J$1)&amp;$A49))</f>
        <v>#REF!</v>
      </c>
    </row>
    <row r="49" spans="1:10" ht="15" customHeight="1" x14ac:dyDescent="0.2">
      <c r="A49">
        <v>47</v>
      </c>
      <c r="B49" s="255"/>
      <c r="C49" s="105" t="s">
        <v>238</v>
      </c>
      <c r="D49" s="106"/>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07" t="s">
        <v>82</v>
      </c>
      <c r="J49" s="78" t="e">
        <f t="array" aca="1" ref="J49" ca="1">IF(ISBLANK(INDIRECT("'"&amp;CountryList!$J$4&amp;"'!"&amp;CHAR(96+J$1)&amp;$A50)),"",INDIRECT("'"&amp;CountryList!$J$4&amp;"'!"&amp;CHAR(96+J$1)&amp;$A50))</f>
        <v>#REF!</v>
      </c>
    </row>
    <row r="50" spans="1:10" ht="15" customHeight="1" x14ac:dyDescent="0.2">
      <c r="A50">
        <v>48</v>
      </c>
      <c r="B50" s="255"/>
      <c r="C50" s="105" t="s">
        <v>239</v>
      </c>
      <c r="D50" s="106"/>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07" t="s">
        <v>82</v>
      </c>
      <c r="J50" s="78" t="e">
        <f t="array" aca="1" ref="J50" ca="1">IF(ISBLANK(INDIRECT("'"&amp;CountryList!$J$4&amp;"'!"&amp;CHAR(96+J$1)&amp;$A51)),"",INDIRECT("'"&amp;CountryList!$J$4&amp;"'!"&amp;CHAR(96+J$1)&amp;$A51))</f>
        <v>#REF!</v>
      </c>
    </row>
    <row r="51" spans="1:10" ht="15" customHeight="1" x14ac:dyDescent="0.2">
      <c r="A51">
        <v>49</v>
      </c>
      <c r="B51" s="255"/>
      <c r="C51" s="105" t="s">
        <v>240</v>
      </c>
      <c r="D51" s="106"/>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07" t="s">
        <v>82</v>
      </c>
      <c r="J51" s="78" t="e">
        <f t="array" aca="1" ref="J51" ca="1">IF(ISBLANK(INDIRECT("'"&amp;CountryList!$J$4&amp;"'!"&amp;CHAR(96+J$1)&amp;$A52)),"",INDIRECT("'"&amp;CountryList!$J$4&amp;"'!"&amp;CHAR(96+J$1)&amp;$A52))</f>
        <v>#REF!</v>
      </c>
    </row>
    <row r="52" spans="1:10" ht="15" customHeight="1" x14ac:dyDescent="0.2">
      <c r="A52">
        <v>50</v>
      </c>
      <c r="B52" s="255"/>
      <c r="C52" s="105" t="s">
        <v>241</v>
      </c>
      <c r="D52" s="106"/>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07" t="s">
        <v>82</v>
      </c>
      <c r="J52" s="78" t="e">
        <f t="array" aca="1" ref="J52" ca="1">IF(ISBLANK(INDIRECT("'"&amp;CountryList!$J$4&amp;"'!"&amp;CHAR(96+J$1)&amp;$A53)),"",INDIRECT("'"&amp;CountryList!$J$4&amp;"'!"&amp;CHAR(96+J$1)&amp;$A53))</f>
        <v>#REF!</v>
      </c>
    </row>
    <row r="53" spans="1:10" ht="15" customHeight="1" x14ac:dyDescent="0.2">
      <c r="A53">
        <v>51</v>
      </c>
      <c r="B53" s="255"/>
      <c r="C53" s="75" t="s">
        <v>242</v>
      </c>
      <c r="D53" s="106"/>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07" t="s">
        <v>82</v>
      </c>
      <c r="J53" s="78" t="e">
        <f t="array" aca="1" ref="J53" ca="1">IF(ISBLANK(INDIRECT("'"&amp;CountryList!$J$4&amp;"'!"&amp;CHAR(96+J$1)&amp;$A54)),"",INDIRECT("'"&amp;CountryList!$J$4&amp;"'!"&amp;CHAR(96+J$1)&amp;$A54))</f>
        <v>#REF!</v>
      </c>
    </row>
    <row r="54" spans="1:10" ht="15" customHeight="1" x14ac:dyDescent="0.2">
      <c r="A54">
        <v>52</v>
      </c>
      <c r="B54" s="255"/>
      <c r="C54" s="256" t="s">
        <v>243</v>
      </c>
      <c r="D54" s="106"/>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07" t="s">
        <v>82</v>
      </c>
      <c r="J54" s="78" t="e">
        <f t="array" aca="1" ref="J54" ca="1">IF(ISBLANK(INDIRECT("'"&amp;CountryList!$J$4&amp;"'!"&amp;CHAR(96+J$1)&amp;$A55)),"",INDIRECT("'"&amp;CountryList!$J$4&amp;"'!"&amp;CHAR(96+J$1)&amp;$A55))</f>
        <v>#REF!</v>
      </c>
    </row>
    <row r="55" spans="1:10" ht="15" customHeight="1" x14ac:dyDescent="0.2">
      <c r="A55">
        <v>53</v>
      </c>
      <c r="B55" s="255"/>
      <c r="C55" s="257" t="s">
        <v>243</v>
      </c>
      <c r="D55" s="106" t="s">
        <v>244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07" t="s">
        <v>82</v>
      </c>
      <c r="J55" s="78" t="e">
        <f t="array" aca="1" ref="J55" ca="1">IF(ISBLANK(INDIRECT("'"&amp;CountryList!$J$4&amp;"'!"&amp;CHAR(96+J$1)&amp;$A56)),"",INDIRECT("'"&amp;CountryList!$J$4&amp;"'!"&amp;CHAR(96+J$1)&amp;$A56))</f>
        <v>#REF!</v>
      </c>
    </row>
    <row r="56" spans="1:10" ht="15" customHeight="1" x14ac:dyDescent="0.2">
      <c r="A56">
        <v>54</v>
      </c>
      <c r="B56" s="255"/>
      <c r="C56" s="257" t="s">
        <v>243</v>
      </c>
      <c r="D56" s="106" t="s">
        <v>245</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07" t="s">
        <v>82</v>
      </c>
      <c r="J56" s="78" t="e">
        <f t="array" aca="1" ref="J56" ca="1">IF(ISBLANK(INDIRECT("'"&amp;CountryList!$J$4&amp;"'!"&amp;CHAR(96+J$1)&amp;$A57)),"",INDIRECT("'"&amp;CountryList!$J$4&amp;"'!"&amp;CHAR(96+J$1)&amp;$A57))</f>
        <v>#REF!</v>
      </c>
    </row>
    <row r="57" spans="1:10" ht="15" customHeight="1" x14ac:dyDescent="0.2">
      <c r="A57">
        <v>55</v>
      </c>
      <c r="B57" s="255"/>
      <c r="C57" s="257" t="s">
        <v>243</v>
      </c>
      <c r="D57" s="106" t="s">
        <v>246</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78" t="e">
        <f t="array" aca="1" ref="J57" ca="1">IF(ISBLANK(INDIRECT("'"&amp;CountryList!$J$4&amp;"'!"&amp;CHAR(96+J$1)&amp;$A58)),"",INDIRECT("'"&amp;CountryList!$J$4&amp;"'!"&amp;CHAR(96+J$1)&amp;$A58))</f>
        <v>#REF!</v>
      </c>
    </row>
    <row r="58" spans="1:10" ht="15" customHeight="1" x14ac:dyDescent="0.2">
      <c r="A58">
        <v>56</v>
      </c>
      <c r="B58" s="255"/>
      <c r="C58" s="257" t="s">
        <v>243</v>
      </c>
      <c r="D58" s="106" t="s">
        <v>247</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07" t="s">
        <v>82</v>
      </c>
      <c r="J58" s="78" t="e">
        <f t="array" aca="1" ref="J58" ca="1">IF(ISBLANK(INDIRECT("'"&amp;CountryList!$J$4&amp;"'!"&amp;CHAR(96+J$1)&amp;$A59)),"",INDIRECT("'"&amp;CountryList!$J$4&amp;"'!"&amp;CHAR(96+J$1)&amp;$A59))</f>
        <v>#REF!</v>
      </c>
    </row>
    <row r="59" spans="1:10" ht="15" customHeight="1" x14ac:dyDescent="0.2">
      <c r="A59">
        <v>57</v>
      </c>
      <c r="B59" s="255"/>
      <c r="C59" s="257" t="s">
        <v>243</v>
      </c>
      <c r="D59" s="106" t="s">
        <v>248</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07" t="s">
        <v>82</v>
      </c>
      <c r="J59" s="78" t="e">
        <f t="array" aca="1" ref="J59" ca="1">IF(ISBLANK(INDIRECT("'"&amp;CountryList!$J$4&amp;"'!"&amp;CHAR(96+J$1)&amp;$A60)),"",INDIRECT("'"&amp;CountryList!$J$4&amp;"'!"&amp;CHAR(96+J$1)&amp;$A60))</f>
        <v>#REF!</v>
      </c>
    </row>
    <row r="60" spans="1:10" ht="15" customHeight="1" x14ac:dyDescent="0.2">
      <c r="A60">
        <v>58</v>
      </c>
      <c r="B60" s="255"/>
      <c r="C60" s="258" t="s">
        <v>243</v>
      </c>
      <c r="D60" s="106" t="s">
        <v>249</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78" t="e">
        <f t="array" aca="1" ref="J60" ca="1">IF(ISBLANK(INDIRECT("'"&amp;CountryList!$J$4&amp;"'!"&amp;CHAR(96+J$1)&amp;$A61)),"",INDIRECT("'"&amp;CountryList!$J$4&amp;"'!"&amp;CHAR(96+J$1)&amp;$A61))</f>
        <v>#REF!</v>
      </c>
    </row>
    <row r="61" spans="1:10" ht="15" customHeight="1" x14ac:dyDescent="0.2">
      <c r="A61">
        <v>59</v>
      </c>
      <c r="B61" s="255"/>
      <c r="C61" s="256" t="s">
        <v>250</v>
      </c>
      <c r="D61" s="106"/>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07" t="s">
        <v>82</v>
      </c>
      <c r="J61" s="78" t="e">
        <f t="array" aca="1" ref="J61" ca="1">IF(ISBLANK(INDIRECT("'"&amp;CountryList!$J$4&amp;"'!"&amp;CHAR(96+J$1)&amp;$A62)),"",INDIRECT("'"&amp;CountryList!$J$4&amp;"'!"&amp;CHAR(96+J$1)&amp;$A62))</f>
        <v>#REF!</v>
      </c>
    </row>
    <row r="62" spans="1:10" ht="15" customHeight="1" x14ac:dyDescent="0.2">
      <c r="A62">
        <v>60</v>
      </c>
      <c r="B62" s="255"/>
      <c r="C62" s="257" t="s">
        <v>250</v>
      </c>
      <c r="D62" s="106" t="s">
        <v>251</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07" t="s">
        <v>82</v>
      </c>
      <c r="J62" s="78" t="e">
        <f t="array" aca="1" ref="J62" ca="1">IF(ISBLANK(INDIRECT("'"&amp;CountryList!$J$4&amp;"'!"&amp;CHAR(96+J$1)&amp;$A63)),"",INDIRECT("'"&amp;CountryList!$J$4&amp;"'!"&amp;CHAR(96+J$1)&amp;$A63))</f>
        <v>#REF!</v>
      </c>
    </row>
    <row r="63" spans="1:10" ht="15" customHeight="1" x14ac:dyDescent="0.2">
      <c r="A63">
        <v>61</v>
      </c>
      <c r="B63" s="255"/>
      <c r="C63" s="258" t="s">
        <v>250</v>
      </c>
      <c r="D63" s="106" t="s">
        <v>252</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07" t="s">
        <v>82</v>
      </c>
      <c r="J63" s="78" t="e">
        <f t="array" aca="1" ref="J63" ca="1">IF(ISBLANK(INDIRECT("'"&amp;CountryList!$J$4&amp;"'!"&amp;CHAR(96+J$1)&amp;$A64)),"",INDIRECT("'"&amp;CountryList!$J$4&amp;"'!"&amp;CHAR(96+J$1)&amp;$A64))</f>
        <v>#REF!</v>
      </c>
    </row>
    <row r="64" spans="1:10" ht="15" customHeight="1" x14ac:dyDescent="0.2">
      <c r="A64">
        <v>62</v>
      </c>
      <c r="B64" s="255"/>
      <c r="C64" s="256" t="s">
        <v>253</v>
      </c>
      <c r="D64" s="106"/>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07" t="s">
        <v>82</v>
      </c>
      <c r="J64" s="78" t="e">
        <f t="array" aca="1" ref="J64" ca="1">IF(ISBLANK(INDIRECT("'"&amp;CountryList!$J$4&amp;"'!"&amp;CHAR(96+J$1)&amp;$A65)),"",INDIRECT("'"&amp;CountryList!$J$4&amp;"'!"&amp;CHAR(96+J$1)&amp;$A65))</f>
        <v>#REF!</v>
      </c>
    </row>
    <row r="65" spans="1:10" ht="15" customHeight="1" x14ac:dyDescent="0.2">
      <c r="A65">
        <v>63</v>
      </c>
      <c r="B65" s="255"/>
      <c r="C65" s="257" t="s">
        <v>253</v>
      </c>
      <c r="D65" s="106" t="s">
        <v>251</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07" t="s">
        <v>82</v>
      </c>
      <c r="J65" s="78" t="e">
        <f t="array" aca="1" ref="J65" ca="1">IF(ISBLANK(INDIRECT("'"&amp;CountryList!$J$4&amp;"'!"&amp;CHAR(96+J$1)&amp;$A66)),"",INDIRECT("'"&amp;CountryList!$J$4&amp;"'!"&amp;CHAR(96+J$1)&amp;$A66))</f>
        <v>#REF!</v>
      </c>
    </row>
    <row r="66" spans="1:10" ht="15" customHeight="1" x14ac:dyDescent="0.2">
      <c r="A66">
        <v>64</v>
      </c>
      <c r="B66" s="255"/>
      <c r="C66" s="258" t="s">
        <v>253</v>
      </c>
      <c r="D66" s="106" t="s">
        <v>252</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07" t="s">
        <v>82</v>
      </c>
      <c r="J66" s="78" t="e">
        <f t="array" aca="1" ref="J66" ca="1">IF(ISBLANK(INDIRECT("'"&amp;CountryList!$J$4&amp;"'!"&amp;CHAR(96+J$1)&amp;$A67)),"",INDIRECT("'"&amp;CountryList!$J$4&amp;"'!"&amp;CHAR(96+J$1)&amp;$A67))</f>
        <v>#REF!</v>
      </c>
    </row>
    <row r="67" spans="1:10" ht="15" customHeight="1" x14ac:dyDescent="0.2">
      <c r="A67">
        <v>65</v>
      </c>
      <c r="B67" s="255"/>
      <c r="C67" s="256" t="s">
        <v>254</v>
      </c>
      <c r="D67" s="106"/>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07" t="s">
        <v>82</v>
      </c>
      <c r="J67" s="78" t="e">
        <f t="array" aca="1" ref="J67" ca="1">IF(ISBLANK(INDIRECT("'"&amp;CountryList!$J$4&amp;"'!"&amp;CHAR(96+J$1)&amp;$A68)),"",INDIRECT("'"&amp;CountryList!$J$4&amp;"'!"&amp;CHAR(96+J$1)&amp;$A68))</f>
        <v>#REF!</v>
      </c>
    </row>
    <row r="68" spans="1:10" ht="15" customHeight="1" x14ac:dyDescent="0.2">
      <c r="A68">
        <v>66</v>
      </c>
      <c r="B68" s="255"/>
      <c r="C68" s="257" t="s">
        <v>254</v>
      </c>
      <c r="D68" s="106" t="s">
        <v>244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07" t="s">
        <v>82</v>
      </c>
      <c r="J68" s="78" t="e">
        <f t="array" aca="1" ref="J68" ca="1">IF(ISBLANK(INDIRECT("'"&amp;CountryList!$J$4&amp;"'!"&amp;CHAR(96+J$1)&amp;$A69)),"",INDIRECT("'"&amp;CountryList!$J$4&amp;"'!"&amp;CHAR(96+J$1)&amp;$A69))</f>
        <v>#REF!</v>
      </c>
    </row>
    <row r="69" spans="1:10" ht="15" customHeight="1" x14ac:dyDescent="0.2">
      <c r="A69">
        <v>67</v>
      </c>
      <c r="B69" s="255"/>
      <c r="C69" s="257" t="s">
        <v>254</v>
      </c>
      <c r="D69" s="106" t="s">
        <v>245</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07" t="s">
        <v>82</v>
      </c>
      <c r="J69" s="78" t="e">
        <f t="array" aca="1" ref="J69" ca="1">IF(ISBLANK(INDIRECT("'"&amp;CountryList!$J$4&amp;"'!"&amp;CHAR(96+J$1)&amp;$A70)),"",INDIRECT("'"&amp;CountryList!$J$4&amp;"'!"&amp;CHAR(96+J$1)&amp;$A70))</f>
        <v>#REF!</v>
      </c>
    </row>
    <row r="70" spans="1:10" ht="15" customHeight="1" x14ac:dyDescent="0.2">
      <c r="A70">
        <v>68</v>
      </c>
      <c r="B70" s="255"/>
      <c r="C70" s="257" t="s">
        <v>254</v>
      </c>
      <c r="D70" s="106" t="s">
        <v>246</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07"/>
      <c r="J70" s="78" t="e">
        <f t="array" aca="1" ref="J70" ca="1">IF(ISBLANK(INDIRECT("'"&amp;CountryList!$J$4&amp;"'!"&amp;CHAR(96+J$1)&amp;$A71)),"",INDIRECT("'"&amp;CountryList!$J$4&amp;"'!"&amp;CHAR(96+J$1)&amp;$A71))</f>
        <v>#REF!</v>
      </c>
    </row>
    <row r="71" spans="1:10" ht="15" customHeight="1" x14ac:dyDescent="0.2">
      <c r="A71">
        <v>69</v>
      </c>
      <c r="B71" s="255"/>
      <c r="C71" s="257" t="s">
        <v>254</v>
      </c>
      <c r="D71" s="106" t="s">
        <v>247</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07" t="s">
        <v>82</v>
      </c>
      <c r="J71" s="78" t="e">
        <f t="array" aca="1" ref="J71" ca="1">IF(ISBLANK(INDIRECT("'"&amp;CountryList!$J$4&amp;"'!"&amp;CHAR(96+J$1)&amp;$A72)),"",INDIRECT("'"&amp;CountryList!$J$4&amp;"'!"&amp;CHAR(96+J$1)&amp;$A72))</f>
        <v>#REF!</v>
      </c>
    </row>
    <row r="72" spans="1:10" ht="15" customHeight="1" x14ac:dyDescent="0.2">
      <c r="A72">
        <v>70</v>
      </c>
      <c r="B72" s="255"/>
      <c r="C72" s="257" t="s">
        <v>254</v>
      </c>
      <c r="D72" s="106" t="s">
        <v>248</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07" t="s">
        <v>82</v>
      </c>
      <c r="J72" s="78" t="e">
        <f t="array" aca="1" ref="J72" ca="1">IF(ISBLANK(INDIRECT("'"&amp;CountryList!$J$4&amp;"'!"&amp;CHAR(96+J$1)&amp;$A73)),"",INDIRECT("'"&amp;CountryList!$J$4&amp;"'!"&amp;CHAR(96+J$1)&amp;$A73))</f>
        <v>#REF!</v>
      </c>
    </row>
    <row r="73" spans="1:10" ht="15" customHeight="1" x14ac:dyDescent="0.2">
      <c r="A73">
        <v>71</v>
      </c>
      <c r="B73" s="255"/>
      <c r="C73" s="258" t="s">
        <v>254</v>
      </c>
      <c r="D73" s="106" t="s">
        <v>249</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07"/>
      <c r="J73" s="78" t="e">
        <f t="array" aca="1" ref="J73" ca="1">IF(ISBLANK(INDIRECT("'"&amp;CountryList!$J$4&amp;"'!"&amp;CHAR(96+J$1)&amp;$A74)),"",INDIRECT("'"&amp;CountryList!$J$4&amp;"'!"&amp;CHAR(96+J$1)&amp;$A74))</f>
        <v>#REF!</v>
      </c>
    </row>
    <row r="74" spans="1:10" ht="15" customHeight="1" x14ac:dyDescent="0.2">
      <c r="A74">
        <v>72</v>
      </c>
      <c r="B74" s="255"/>
      <c r="C74" s="259" t="s">
        <v>255</v>
      </c>
      <c r="D74" s="106"/>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07" t="s">
        <v>82</v>
      </c>
      <c r="J74" s="78" t="e">
        <f t="array" aca="1" ref="J74" ca="1">IF(ISBLANK(INDIRECT("'"&amp;CountryList!$J$4&amp;"'!"&amp;CHAR(96+J$1)&amp;$A75)),"",INDIRECT("'"&amp;CountryList!$J$4&amp;"'!"&amp;CHAR(96+J$1)&amp;$A75))</f>
        <v>#REF!</v>
      </c>
    </row>
    <row r="75" spans="1:10" ht="15" customHeight="1" x14ac:dyDescent="0.2">
      <c r="A75">
        <v>73</v>
      </c>
      <c r="B75" s="255"/>
      <c r="C75" s="260" t="s">
        <v>255</v>
      </c>
      <c r="D75" s="106" t="s">
        <v>244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07" t="s">
        <v>82</v>
      </c>
      <c r="J75" s="78" t="e">
        <f t="array" aca="1" ref="J75" ca="1">IF(ISBLANK(INDIRECT("'"&amp;CountryList!$J$4&amp;"'!"&amp;CHAR(96+J$1)&amp;$A76)),"",INDIRECT("'"&amp;CountryList!$J$4&amp;"'!"&amp;CHAR(96+J$1)&amp;$A76))</f>
        <v>#REF!</v>
      </c>
    </row>
    <row r="76" spans="1:10" ht="15" customHeight="1" x14ac:dyDescent="0.2">
      <c r="A76">
        <v>74</v>
      </c>
      <c r="B76" s="255"/>
      <c r="C76" s="260" t="s">
        <v>255</v>
      </c>
      <c r="D76" s="106" t="s">
        <v>245</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07" t="s">
        <v>82</v>
      </c>
      <c r="J76" s="78" t="e">
        <f t="array" aca="1" ref="J76" ca="1">IF(ISBLANK(INDIRECT("'"&amp;CountryList!$J$4&amp;"'!"&amp;CHAR(96+J$1)&amp;$A77)),"",INDIRECT("'"&amp;CountryList!$J$4&amp;"'!"&amp;CHAR(96+J$1)&amp;$A77))</f>
        <v>#REF!</v>
      </c>
    </row>
    <row r="77" spans="1:10" ht="15" customHeight="1" x14ac:dyDescent="0.2">
      <c r="A77">
        <v>75</v>
      </c>
      <c r="B77" s="255"/>
      <c r="C77" s="260" t="s">
        <v>255</v>
      </c>
      <c r="D77" s="106" t="s">
        <v>246</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07"/>
      <c r="J77" s="78" t="e">
        <f t="array" aca="1" ref="J77" ca="1">IF(ISBLANK(INDIRECT("'"&amp;CountryList!$J$4&amp;"'!"&amp;CHAR(96+J$1)&amp;$A78)),"",INDIRECT("'"&amp;CountryList!$J$4&amp;"'!"&amp;CHAR(96+J$1)&amp;$A78))</f>
        <v>#REF!</v>
      </c>
    </row>
    <row r="78" spans="1:10" ht="15" customHeight="1" x14ac:dyDescent="0.2">
      <c r="A78">
        <v>76</v>
      </c>
      <c r="B78" s="255"/>
      <c r="C78" s="260" t="s">
        <v>255</v>
      </c>
      <c r="D78" s="106" t="s">
        <v>247</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07" t="s">
        <v>82</v>
      </c>
      <c r="J78" s="78" t="e">
        <f t="array" aca="1" ref="J78" ca="1">IF(ISBLANK(INDIRECT("'"&amp;CountryList!$J$4&amp;"'!"&amp;CHAR(96+J$1)&amp;$A79)),"",INDIRECT("'"&amp;CountryList!$J$4&amp;"'!"&amp;CHAR(96+J$1)&amp;$A79))</f>
        <v>#REF!</v>
      </c>
    </row>
    <row r="79" spans="1:10" ht="15" customHeight="1" x14ac:dyDescent="0.2">
      <c r="A79">
        <v>77</v>
      </c>
      <c r="B79" s="255"/>
      <c r="C79" s="260" t="s">
        <v>255</v>
      </c>
      <c r="D79" s="106" t="s">
        <v>248</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07" t="s">
        <v>82</v>
      </c>
      <c r="J79" s="78" t="e">
        <f t="array" aca="1" ref="J79" ca="1">IF(ISBLANK(INDIRECT("'"&amp;CountryList!$J$4&amp;"'!"&amp;CHAR(96+J$1)&amp;$A80)),"",INDIRECT("'"&amp;CountryList!$J$4&amp;"'!"&amp;CHAR(96+J$1)&amp;$A80))</f>
        <v>#REF!</v>
      </c>
    </row>
    <row r="80" spans="1:10" ht="15" customHeight="1" x14ac:dyDescent="0.2">
      <c r="A80">
        <v>78</v>
      </c>
      <c r="B80" s="255"/>
      <c r="C80" s="261" t="s">
        <v>255</v>
      </c>
      <c r="D80" s="106" t="s">
        <v>249</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07"/>
      <c r="J80" s="78" t="e">
        <f t="array" aca="1" ref="J80" ca="1">IF(ISBLANK(INDIRECT("'"&amp;CountryList!$J$4&amp;"'!"&amp;CHAR(96+J$1)&amp;$A81)),"",INDIRECT("'"&amp;CountryList!$J$4&amp;"'!"&amp;CHAR(96+J$1)&amp;$A81))</f>
        <v>#REF!</v>
      </c>
    </row>
    <row r="81" spans="1:10" ht="15" customHeight="1" x14ac:dyDescent="0.2">
      <c r="A81">
        <v>79</v>
      </c>
      <c r="B81" s="255"/>
      <c r="C81" s="259" t="s">
        <v>256</v>
      </c>
      <c r="D81" s="106"/>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07" t="s">
        <v>82</v>
      </c>
      <c r="J81" s="78" t="e">
        <f t="array" aca="1" ref="J81" ca="1">IF(ISBLANK(INDIRECT("'"&amp;CountryList!$J$4&amp;"'!"&amp;CHAR(96+J$1)&amp;$A82)),"",INDIRECT("'"&amp;CountryList!$J$4&amp;"'!"&amp;CHAR(96+J$1)&amp;$A82))</f>
        <v>#REF!</v>
      </c>
    </row>
    <row r="82" spans="1:10" ht="15" customHeight="1" x14ac:dyDescent="0.2">
      <c r="A82">
        <v>80</v>
      </c>
      <c r="B82" s="255"/>
      <c r="C82" s="260" t="s">
        <v>256</v>
      </c>
      <c r="D82" s="106" t="s">
        <v>244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07" t="s">
        <v>82</v>
      </c>
      <c r="J82" s="78" t="e">
        <f t="array" aca="1" ref="J82" ca="1">IF(ISBLANK(INDIRECT("'"&amp;CountryList!$J$4&amp;"'!"&amp;CHAR(96+J$1)&amp;$A83)),"",INDIRECT("'"&amp;CountryList!$J$4&amp;"'!"&amp;CHAR(96+J$1)&amp;$A83))</f>
        <v>#REF!</v>
      </c>
    </row>
    <row r="83" spans="1:10" ht="15" customHeight="1" x14ac:dyDescent="0.2">
      <c r="A83">
        <v>81</v>
      </c>
      <c r="B83" s="255"/>
      <c r="C83" s="260" t="s">
        <v>256</v>
      </c>
      <c r="D83" s="106" t="s">
        <v>245</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07" t="s">
        <v>82</v>
      </c>
      <c r="J83" s="78" t="e">
        <f t="array" aca="1" ref="J83" ca="1">IF(ISBLANK(INDIRECT("'"&amp;CountryList!$J$4&amp;"'!"&amp;CHAR(96+J$1)&amp;$A84)),"",INDIRECT("'"&amp;CountryList!$J$4&amp;"'!"&amp;CHAR(96+J$1)&amp;$A84))</f>
        <v>#REF!</v>
      </c>
    </row>
    <row r="84" spans="1:10" ht="15" customHeight="1" x14ac:dyDescent="0.2">
      <c r="A84">
        <v>82</v>
      </c>
      <c r="B84" s="255"/>
      <c r="C84" s="260" t="s">
        <v>256</v>
      </c>
      <c r="D84" s="106" t="s">
        <v>246</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07"/>
      <c r="J84" s="78" t="e">
        <f t="array" aca="1" ref="J84" ca="1">IF(ISBLANK(INDIRECT("'"&amp;CountryList!$J$4&amp;"'!"&amp;CHAR(96+J$1)&amp;$A85)),"",INDIRECT("'"&amp;CountryList!$J$4&amp;"'!"&amp;CHAR(96+J$1)&amp;$A85))</f>
        <v>#REF!</v>
      </c>
    </row>
    <row r="85" spans="1:10" ht="15" customHeight="1" x14ac:dyDescent="0.2">
      <c r="A85">
        <v>83</v>
      </c>
      <c r="B85" s="255"/>
      <c r="C85" s="260" t="s">
        <v>256</v>
      </c>
      <c r="D85" s="106" t="s">
        <v>247</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07" t="s">
        <v>82</v>
      </c>
      <c r="J85" s="78" t="e">
        <f t="array" aca="1" ref="J85" ca="1">IF(ISBLANK(INDIRECT("'"&amp;CountryList!$J$4&amp;"'!"&amp;CHAR(96+J$1)&amp;$A86)),"",INDIRECT("'"&amp;CountryList!$J$4&amp;"'!"&amp;CHAR(96+J$1)&amp;$A86))</f>
        <v>#REF!</v>
      </c>
    </row>
    <row r="86" spans="1:10" ht="15" customHeight="1" x14ac:dyDescent="0.2">
      <c r="A86">
        <v>84</v>
      </c>
      <c r="B86" s="255"/>
      <c r="C86" s="260" t="s">
        <v>256</v>
      </c>
      <c r="D86" s="106" t="s">
        <v>248</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07" t="s">
        <v>82</v>
      </c>
      <c r="J86" s="78" t="e">
        <f t="array" aca="1" ref="J86" ca="1">IF(ISBLANK(INDIRECT("'"&amp;CountryList!$J$4&amp;"'!"&amp;CHAR(96+J$1)&amp;$A87)),"",INDIRECT("'"&amp;CountryList!$J$4&amp;"'!"&amp;CHAR(96+J$1)&amp;$A87))</f>
        <v>#REF!</v>
      </c>
    </row>
    <row r="87" spans="1:10" ht="15" customHeight="1" x14ac:dyDescent="0.2">
      <c r="A87">
        <v>85</v>
      </c>
      <c r="B87" s="255"/>
      <c r="C87" s="261" t="s">
        <v>256</v>
      </c>
      <c r="D87" s="106" t="s">
        <v>249</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07"/>
      <c r="J87" s="78" t="e">
        <f t="array" aca="1" ref="J87" ca="1">IF(ISBLANK(INDIRECT("'"&amp;CountryList!$J$4&amp;"'!"&amp;CHAR(96+J$1)&amp;$A88)),"",INDIRECT("'"&amp;CountryList!$J$4&amp;"'!"&amp;CHAR(96+J$1)&amp;$A88))</f>
        <v>#REF!</v>
      </c>
    </row>
    <row r="88" spans="1:10" ht="15" customHeight="1" x14ac:dyDescent="0.2">
      <c r="A88">
        <v>86</v>
      </c>
      <c r="B88" s="255"/>
      <c r="C88" s="259" t="s">
        <v>257</v>
      </c>
      <c r="D88" s="106"/>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07" t="s">
        <v>82</v>
      </c>
      <c r="J88" s="78" t="e">
        <f t="array" aca="1" ref="J88" ca="1">IF(ISBLANK(INDIRECT("'"&amp;CountryList!$J$4&amp;"'!"&amp;CHAR(96+J$1)&amp;$A89)),"",INDIRECT("'"&amp;CountryList!$J$4&amp;"'!"&amp;CHAR(96+J$1)&amp;$A89))</f>
        <v>#REF!</v>
      </c>
    </row>
    <row r="89" spans="1:10" ht="15" customHeight="1" x14ac:dyDescent="0.2">
      <c r="A89">
        <v>87</v>
      </c>
      <c r="B89" s="255"/>
      <c r="C89" s="260" t="s">
        <v>257</v>
      </c>
      <c r="D89" s="106" t="s">
        <v>251</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07" t="s">
        <v>82</v>
      </c>
      <c r="J89" s="78" t="e">
        <f t="array" aca="1" ref="J89" ca="1">IF(ISBLANK(INDIRECT("'"&amp;CountryList!$J$4&amp;"'!"&amp;CHAR(96+J$1)&amp;$A90)),"",INDIRECT("'"&amp;CountryList!$J$4&amp;"'!"&amp;CHAR(96+J$1)&amp;$A90))</f>
        <v>#REF!</v>
      </c>
    </row>
    <row r="90" spans="1:10" ht="15" customHeight="1" x14ac:dyDescent="0.2">
      <c r="A90">
        <v>88</v>
      </c>
      <c r="B90" s="255"/>
      <c r="C90" s="260" t="s">
        <v>257</v>
      </c>
      <c r="D90" s="106" t="s">
        <v>252</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07" t="s">
        <v>82</v>
      </c>
      <c r="J90" s="78" t="e">
        <f t="array" aca="1" ref="J90" ca="1">IF(ISBLANK(INDIRECT("'"&amp;CountryList!$J$4&amp;"'!"&amp;CHAR(96+J$1)&amp;$A91)),"",INDIRECT("'"&amp;CountryList!$J$4&amp;"'!"&amp;CHAR(96+J$1)&amp;$A91))</f>
        <v>#REF!</v>
      </c>
    </row>
    <row r="91" spans="1:10" ht="15" customHeight="1" x14ac:dyDescent="0.2">
      <c r="A91">
        <v>89</v>
      </c>
      <c r="B91" s="255"/>
      <c r="C91" s="259" t="s">
        <v>258</v>
      </c>
      <c r="D91" s="106"/>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07" t="s">
        <v>82</v>
      </c>
      <c r="J91" s="78" t="e">
        <f t="array" aca="1" ref="J91" ca="1">IF(ISBLANK(INDIRECT("'"&amp;CountryList!$J$4&amp;"'!"&amp;CHAR(96+J$1)&amp;$A92)),"",INDIRECT("'"&amp;CountryList!$J$4&amp;"'!"&amp;CHAR(96+J$1)&amp;$A92))</f>
        <v>#REF!</v>
      </c>
    </row>
    <row r="92" spans="1:10" ht="15" customHeight="1" x14ac:dyDescent="0.2">
      <c r="A92">
        <v>90</v>
      </c>
      <c r="B92" s="255"/>
      <c r="C92" s="260" t="s">
        <v>258</v>
      </c>
      <c r="D92" s="106" t="s">
        <v>251</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07" t="s">
        <v>82</v>
      </c>
      <c r="J92" s="78" t="e">
        <f t="array" aca="1" ref="J92" ca="1">IF(ISBLANK(INDIRECT("'"&amp;CountryList!$J$4&amp;"'!"&amp;CHAR(96+J$1)&amp;$A93)),"",INDIRECT("'"&amp;CountryList!$J$4&amp;"'!"&amp;CHAR(96+J$1)&amp;$A93))</f>
        <v>#REF!</v>
      </c>
    </row>
    <row r="93" spans="1:10" ht="15" customHeight="1" x14ac:dyDescent="0.2">
      <c r="A93">
        <v>91</v>
      </c>
      <c r="B93" s="255"/>
      <c r="C93" s="261" t="s">
        <v>258</v>
      </c>
      <c r="D93" s="106" t="s">
        <v>252</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07" t="s">
        <v>82</v>
      </c>
      <c r="J93" s="78" t="e">
        <f t="array" aca="1" ref="J93" ca="1">IF(ISBLANK(INDIRECT("'"&amp;CountryList!$J$4&amp;"'!"&amp;CHAR(96+J$1)&amp;$A94)),"",INDIRECT("'"&amp;CountryList!$J$4&amp;"'!"&amp;CHAR(96+J$1)&amp;$A94))</f>
        <v>#REF!</v>
      </c>
    </row>
    <row r="94" spans="1:10" ht="15" customHeight="1" x14ac:dyDescent="0.2">
      <c r="A94">
        <v>92</v>
      </c>
      <c r="B94" s="255"/>
      <c r="C94" s="262" t="s">
        <v>259</v>
      </c>
      <c r="D94" s="106"/>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07" t="s">
        <v>82</v>
      </c>
      <c r="J94" s="78" t="e">
        <f t="array" aca="1" ref="J94" ca="1">IF(ISBLANK(INDIRECT("'"&amp;CountryList!$J$4&amp;"'!"&amp;CHAR(96+J$1)&amp;$A95)),"",INDIRECT("'"&amp;CountryList!$J$4&amp;"'!"&amp;CHAR(96+J$1)&amp;$A95))</f>
        <v>#REF!</v>
      </c>
    </row>
    <row r="95" spans="1:10" ht="15" customHeight="1" x14ac:dyDescent="0.2">
      <c r="A95">
        <v>93</v>
      </c>
      <c r="B95" s="255"/>
      <c r="C95" s="262" t="s">
        <v>259</v>
      </c>
      <c r="D95" s="106" t="s">
        <v>244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07" t="s">
        <v>82</v>
      </c>
      <c r="J95" s="78" t="e">
        <f t="array" aca="1" ref="J95" ca="1">IF(ISBLANK(INDIRECT("'"&amp;CountryList!$J$4&amp;"'!"&amp;CHAR(96+J$1)&amp;$A96)),"",INDIRECT("'"&amp;CountryList!$J$4&amp;"'!"&amp;CHAR(96+J$1)&amp;$A96))</f>
        <v>#REF!</v>
      </c>
    </row>
    <row r="96" spans="1:10" ht="15" customHeight="1" x14ac:dyDescent="0.2">
      <c r="A96">
        <v>94</v>
      </c>
      <c r="B96" s="255"/>
      <c r="C96" s="262" t="s">
        <v>259</v>
      </c>
      <c r="D96" s="106" t="s">
        <v>245</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07" t="s">
        <v>82</v>
      </c>
      <c r="J96" s="78" t="e">
        <f t="array" aca="1" ref="J96" ca="1">IF(ISBLANK(INDIRECT("'"&amp;CountryList!$J$4&amp;"'!"&amp;CHAR(96+J$1)&amp;$A97)),"",INDIRECT("'"&amp;CountryList!$J$4&amp;"'!"&amp;CHAR(96+J$1)&amp;$A97))</f>
        <v>#REF!</v>
      </c>
    </row>
    <row r="97" spans="1:10" ht="15" customHeight="1" x14ac:dyDescent="0.2">
      <c r="A97">
        <v>95</v>
      </c>
      <c r="B97" s="255"/>
      <c r="C97" s="262" t="s">
        <v>259</v>
      </c>
      <c r="D97" s="106" t="s">
        <v>246</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07"/>
      <c r="J97" s="78" t="e">
        <f t="array" aca="1" ref="J97" ca="1">IF(ISBLANK(INDIRECT("'"&amp;CountryList!$J$4&amp;"'!"&amp;CHAR(96+J$1)&amp;$A98)),"",INDIRECT("'"&amp;CountryList!$J$4&amp;"'!"&amp;CHAR(96+J$1)&amp;$A98))</f>
        <v>#REF!</v>
      </c>
    </row>
    <row r="98" spans="1:10" ht="15" customHeight="1" x14ac:dyDescent="0.2">
      <c r="A98">
        <v>96</v>
      </c>
      <c r="B98" s="255"/>
      <c r="C98" s="262" t="s">
        <v>259</v>
      </c>
      <c r="D98" s="106" t="s">
        <v>247</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07" t="s">
        <v>82</v>
      </c>
      <c r="J98" s="78" t="e">
        <f t="array" aca="1" ref="J98" ca="1">IF(ISBLANK(INDIRECT("'"&amp;CountryList!$J$4&amp;"'!"&amp;CHAR(96+J$1)&amp;$A99)),"",INDIRECT("'"&amp;CountryList!$J$4&amp;"'!"&amp;CHAR(96+J$1)&amp;$A99))</f>
        <v>#REF!</v>
      </c>
    </row>
    <row r="99" spans="1:10" ht="15" customHeight="1" x14ac:dyDescent="0.2">
      <c r="A99">
        <v>97</v>
      </c>
      <c r="B99" s="255"/>
      <c r="C99" s="262" t="s">
        <v>259</v>
      </c>
      <c r="D99" s="106" t="s">
        <v>248</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07" t="s">
        <v>82</v>
      </c>
      <c r="J99" s="78" t="e">
        <f t="array" aca="1" ref="J99" ca="1">IF(ISBLANK(INDIRECT("'"&amp;CountryList!$J$4&amp;"'!"&amp;CHAR(96+J$1)&amp;$A100)),"",INDIRECT("'"&amp;CountryList!$J$4&amp;"'!"&amp;CHAR(96+J$1)&amp;$A100))</f>
        <v>#REF!</v>
      </c>
    </row>
    <row r="100" spans="1:10" ht="15" customHeight="1" x14ac:dyDescent="0.2">
      <c r="A100">
        <v>98</v>
      </c>
      <c r="B100" s="255"/>
      <c r="C100" s="262" t="s">
        <v>259</v>
      </c>
      <c r="D100" s="106" t="s">
        <v>249</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07"/>
      <c r="J100" s="78" t="e">
        <f t="array" aca="1" ref="J100" ca="1">IF(ISBLANK(INDIRECT("'"&amp;CountryList!$J$4&amp;"'!"&amp;CHAR(96+J$1)&amp;$A101)),"",INDIRECT("'"&amp;CountryList!$J$4&amp;"'!"&amp;CHAR(96+J$1)&amp;$A101))</f>
        <v>#REF!</v>
      </c>
    </row>
    <row r="101" spans="1:10" ht="15" customHeight="1" x14ac:dyDescent="0.2">
      <c r="A101">
        <v>99</v>
      </c>
      <c r="B101" s="255"/>
      <c r="C101" s="259" t="s">
        <v>260</v>
      </c>
      <c r="D101" s="106"/>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07" t="s">
        <v>82</v>
      </c>
      <c r="J101" s="78" t="e">
        <f t="array" aca="1" ref="J101" ca="1">IF(ISBLANK(INDIRECT("'"&amp;CountryList!$J$4&amp;"'!"&amp;CHAR(96+J$1)&amp;$A102)),"",INDIRECT("'"&amp;CountryList!$J$4&amp;"'!"&amp;CHAR(96+J$1)&amp;$A102))</f>
        <v>#REF!</v>
      </c>
    </row>
    <row r="102" spans="1:10" ht="15" customHeight="1" x14ac:dyDescent="0.2">
      <c r="A102">
        <v>100</v>
      </c>
      <c r="B102" s="255"/>
      <c r="C102" s="260" t="s">
        <v>260</v>
      </c>
      <c r="D102" s="106" t="s">
        <v>251</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07" t="s">
        <v>82</v>
      </c>
      <c r="J102" s="78" t="e">
        <f t="array" aca="1" ref="J102" ca="1">IF(ISBLANK(INDIRECT("'"&amp;CountryList!$J$4&amp;"'!"&amp;CHAR(96+J$1)&amp;$A103)),"",INDIRECT("'"&amp;CountryList!$J$4&amp;"'!"&amp;CHAR(96+J$1)&amp;$A103))</f>
        <v>#REF!</v>
      </c>
    </row>
    <row r="103" spans="1:10" ht="15" customHeight="1" x14ac:dyDescent="0.2">
      <c r="A103">
        <v>101</v>
      </c>
      <c r="B103" s="254"/>
      <c r="C103" s="261" t="s">
        <v>260</v>
      </c>
      <c r="D103" s="106" t="s">
        <v>252</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07" t="s">
        <v>82</v>
      </c>
      <c r="J103" s="78" t="e">
        <f t="array" aca="1" ref="J103" ca="1">IF(ISBLANK(INDIRECT("'"&amp;CountryList!$J$4&amp;"'!"&amp;CHAR(96+J$1)&amp;$A104)),"",INDIRECT("'"&amp;CountryList!$J$4&amp;"'!"&amp;CHAR(96+J$1)&amp;$A104))</f>
        <v>#REF!</v>
      </c>
    </row>
    <row r="104" spans="1:10" ht="15" customHeight="1" x14ac:dyDescent="0.2">
      <c r="A104">
        <v>102</v>
      </c>
      <c r="B104" s="250" t="s">
        <v>109</v>
      </c>
      <c r="C104" s="109" t="s">
        <v>261</v>
      </c>
      <c r="D104" s="106"/>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07" t="s">
        <v>82</v>
      </c>
      <c r="J104" s="78" t="e">
        <f t="array" aca="1" ref="J104" ca="1">IF(ISBLANK(INDIRECT("'"&amp;CountryList!$J$4&amp;"'!"&amp;CHAR(96+J$1)&amp;$A105)),"",INDIRECT("'"&amp;CountryList!$J$4&amp;"'!"&amp;CHAR(96+J$1)&amp;$A105))</f>
        <v>#REF!</v>
      </c>
    </row>
    <row r="105" spans="1:10" ht="15" customHeight="1" x14ac:dyDescent="0.2">
      <c r="A105">
        <v>103</v>
      </c>
      <c r="B105" s="251"/>
      <c r="C105" s="109" t="s">
        <v>262</v>
      </c>
      <c r="D105" s="106"/>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07"/>
      <c r="J105" s="78" t="e">
        <f t="array" aca="1" ref="J105" ca="1">IF(ISBLANK(INDIRECT("'"&amp;CountryList!$J$4&amp;"'!"&amp;CHAR(96+J$1)&amp;$A106)),"",INDIRECT("'"&amp;CountryList!$J$4&amp;"'!"&amp;CHAR(96+J$1)&amp;$A106))</f>
        <v>#REF!</v>
      </c>
    </row>
    <row r="106" spans="1:10" ht="16" x14ac:dyDescent="0.2">
      <c r="A106">
        <v>104</v>
      </c>
      <c r="B106" s="251"/>
      <c r="C106" s="109" t="s">
        <v>263</v>
      </c>
      <c r="D106" s="106"/>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07" t="s">
        <v>82</v>
      </c>
      <c r="J106" s="78" t="e">
        <f t="array" aca="1" ref="J106" ca="1">IF(ISBLANK(INDIRECT("'"&amp;CountryList!$J$4&amp;"'!"&amp;CHAR(96+J$1)&amp;$A107)),"",INDIRECT("'"&amp;CountryList!$J$4&amp;"'!"&amp;CHAR(96+J$1)&amp;$A107))</f>
        <v>#REF!</v>
      </c>
    </row>
    <row r="107" spans="1:10" ht="16" x14ac:dyDescent="0.2">
      <c r="A107">
        <v>105</v>
      </c>
      <c r="B107" s="251"/>
      <c r="C107" s="109" t="s">
        <v>264</v>
      </c>
      <c r="D107" s="106"/>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07" t="s">
        <v>82</v>
      </c>
      <c r="J107" s="78" t="e">
        <f t="array" aca="1" ref="J107" ca="1">IF(ISBLANK(INDIRECT("'"&amp;CountryList!$J$4&amp;"'!"&amp;CHAR(96+J$1)&amp;$A108)),"",INDIRECT("'"&amp;CountryList!$J$4&amp;"'!"&amp;CHAR(96+J$1)&amp;$A108))</f>
        <v>#REF!</v>
      </c>
    </row>
    <row r="108" spans="1:10" ht="30" customHeight="1" x14ac:dyDescent="0.2">
      <c r="A108">
        <v>106</v>
      </c>
      <c r="B108" s="251"/>
      <c r="C108" s="109" t="s">
        <v>265</v>
      </c>
      <c r="D108" s="106"/>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07" t="s">
        <v>82</v>
      </c>
      <c r="J108" s="78" t="e">
        <f t="array" aca="1" ref="J108" ca="1">IF(ISBLANK(INDIRECT("'"&amp;CountryList!$J$4&amp;"'!"&amp;CHAR(96+J$1)&amp;$A109)),"",INDIRECT("'"&amp;CountryList!$J$4&amp;"'!"&amp;CHAR(96+J$1)&amp;$A109))</f>
        <v>#REF!</v>
      </c>
    </row>
    <row r="109" spans="1:10" ht="30" customHeight="1" x14ac:dyDescent="0.2">
      <c r="A109">
        <v>107</v>
      </c>
      <c r="B109" s="251"/>
      <c r="C109" s="118" t="s">
        <v>266</v>
      </c>
      <c r="D109" s="106"/>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07" t="s">
        <v>131</v>
      </c>
      <c r="J109" s="78" t="e">
        <f t="array" aca="1" ref="J109" ca="1">IF(ISBLANK(INDIRECT("'"&amp;CountryList!$J$4&amp;"'!"&amp;CHAR(96+J$1)&amp;$A110)),"",INDIRECT("'"&amp;CountryList!$J$4&amp;"'!"&amp;CHAR(96+J$1)&amp;$A110))</f>
        <v>#REF!</v>
      </c>
    </row>
    <row r="110" spans="1:10" ht="16" x14ac:dyDescent="0.2">
      <c r="A110">
        <v>108</v>
      </c>
      <c r="B110" s="251"/>
      <c r="C110" s="109" t="s">
        <v>267</v>
      </c>
      <c r="D110" s="106"/>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07" t="s">
        <v>131</v>
      </c>
      <c r="J110" s="78" t="e">
        <f t="array" aca="1" ref="J110" ca="1">IF(ISBLANK(INDIRECT("'"&amp;CountryList!$J$4&amp;"'!"&amp;CHAR(96+J$1)&amp;$A111)),"",INDIRECT("'"&amp;CountryList!$J$4&amp;"'!"&amp;CHAR(96+J$1)&amp;$A111))</f>
        <v>#REF!</v>
      </c>
    </row>
    <row r="111" spans="1:10" ht="30" customHeight="1" x14ac:dyDescent="0.2">
      <c r="A111">
        <v>109</v>
      </c>
      <c r="B111" s="251"/>
      <c r="C111" s="109" t="s">
        <v>268</v>
      </c>
      <c r="D111" s="106"/>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07" t="s">
        <v>131</v>
      </c>
      <c r="J111" s="78" t="e">
        <f t="array" aca="1" ref="J111" ca="1">IF(ISBLANK(INDIRECT("'"&amp;CountryList!$J$4&amp;"'!"&amp;CHAR(96+J$1)&amp;$A112)),"",INDIRECT("'"&amp;CountryList!$J$4&amp;"'!"&amp;CHAR(96+J$1)&amp;$A112))</f>
        <v>#REF!</v>
      </c>
    </row>
    <row r="112" spans="1:10" x14ac:dyDescent="0.2">
      <c r="A112">
        <v>110</v>
      </c>
      <c r="B112" s="251"/>
      <c r="C112" s="112" t="s">
        <v>269</v>
      </c>
      <c r="D112" s="106"/>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07" t="s">
        <v>131</v>
      </c>
      <c r="J112" s="78" t="e">
        <f t="array" aca="1" ref="J112" ca="1">IF(ISBLANK(INDIRECT("'"&amp;CountryList!$J$4&amp;"'!"&amp;CHAR(96+J$1)&amp;$A113)),"",INDIRECT("'"&amp;CountryList!$J$4&amp;"'!"&amp;CHAR(96+J$1)&amp;$A113))</f>
        <v>#REF!</v>
      </c>
    </row>
    <row r="113" spans="1:10" x14ac:dyDescent="0.2">
      <c r="A113">
        <v>111</v>
      </c>
      <c r="B113" s="251"/>
      <c r="C113" s="112" t="s">
        <v>270</v>
      </c>
      <c r="D113" s="106"/>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07" t="s">
        <v>131</v>
      </c>
      <c r="J113" s="78" t="e">
        <f t="array" aca="1" ref="J113" ca="1">IF(ISBLANK(INDIRECT("'"&amp;CountryList!$J$4&amp;"'!"&amp;CHAR(96+J$1)&amp;$A114)),"",INDIRECT("'"&amp;CountryList!$J$4&amp;"'!"&amp;CHAR(96+J$1)&amp;$A114))</f>
        <v>#REF!</v>
      </c>
    </row>
    <row r="114" spans="1:10" x14ac:dyDescent="0.2">
      <c r="A114">
        <v>112</v>
      </c>
      <c r="B114" s="252"/>
      <c r="C114" s="112" t="s">
        <v>271</v>
      </c>
      <c r="D114" s="106"/>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07" t="s">
        <v>131</v>
      </c>
      <c r="J114" s="78" t="e">
        <f t="array" aca="1" ref="J114" ca="1">IF(ISBLANK(INDIRECT("'"&amp;CountryList!$J$4&amp;"'!"&amp;CHAR(96+J$1)&amp;$A115)),"",INDIRECT("'"&amp;CountryList!$J$4&amp;"'!"&amp;CHAR(96+J$1)&amp;$A115))</f>
        <v>#REF!</v>
      </c>
    </row>
    <row r="115" spans="1:10" ht="15" customHeight="1" x14ac:dyDescent="0.2">
      <c r="A115">
        <v>113</v>
      </c>
      <c r="B115" s="250" t="s">
        <v>110</v>
      </c>
      <c r="C115" s="118" t="s">
        <v>272</v>
      </c>
      <c r="D115" s="106"/>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08" t="s">
        <v>83</v>
      </c>
      <c r="J115" s="78" t="e">
        <f t="array" aca="1" ref="J115" ca="1">IF(ISBLANK(INDIRECT("'"&amp;CountryList!$J$4&amp;"'!"&amp;CHAR(96+J$1)&amp;$A116)),"",INDIRECT("'"&amp;CountryList!$J$4&amp;"'!"&amp;CHAR(96+J$1)&amp;$A116))</f>
        <v>#REF!</v>
      </c>
    </row>
    <row r="116" spans="1:10" ht="15" customHeight="1" x14ac:dyDescent="0.2">
      <c r="A116">
        <v>114</v>
      </c>
      <c r="B116" s="251"/>
      <c r="C116" s="118" t="s">
        <v>273</v>
      </c>
      <c r="D116" s="106"/>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07" t="s">
        <v>81</v>
      </c>
      <c r="J116" s="78" t="e">
        <f t="array" aca="1" ref="J116" ca="1">IF(ISBLANK(INDIRECT("'"&amp;CountryList!$J$4&amp;"'!"&amp;CHAR(96+J$1)&amp;$A117)),"",INDIRECT("'"&amp;CountryList!$J$4&amp;"'!"&amp;CHAR(96+J$1)&amp;$A117))</f>
        <v>#REF!</v>
      </c>
    </row>
    <row r="117" spans="1:10" ht="15" customHeight="1" x14ac:dyDescent="0.2">
      <c r="A117">
        <v>115</v>
      </c>
      <c r="B117" s="251"/>
      <c r="C117" s="263" t="s">
        <v>274</v>
      </c>
      <c r="D117" s="106"/>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08" t="s">
        <v>83</v>
      </c>
      <c r="J117" s="78" t="e">
        <f t="array" aca="1" ref="J117" ca="1">IF(ISBLANK(INDIRECT("'"&amp;CountryList!$J$4&amp;"'!"&amp;CHAR(96+J$1)&amp;$A118)),"",INDIRECT("'"&amp;CountryList!$J$4&amp;"'!"&amp;CHAR(96+J$1)&amp;$A118))</f>
        <v>#REF!</v>
      </c>
    </row>
    <row r="118" spans="1:10" ht="15" customHeight="1" x14ac:dyDescent="0.2">
      <c r="A118">
        <v>116</v>
      </c>
      <c r="B118" s="251"/>
      <c r="C118" s="263" t="s">
        <v>274</v>
      </c>
      <c r="D118" s="106" t="s">
        <v>226</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08" t="s">
        <v>83</v>
      </c>
      <c r="J118" s="78" t="e">
        <f t="array" aca="1" ref="J118" ca="1">IF(ISBLANK(INDIRECT("'"&amp;CountryList!$J$4&amp;"'!"&amp;CHAR(96+J$1)&amp;$A119)),"",INDIRECT("'"&amp;CountryList!$J$4&amp;"'!"&amp;CHAR(96+J$1)&amp;$A119))</f>
        <v>#REF!</v>
      </c>
    </row>
    <row r="119" spans="1:10" ht="15" customHeight="1" x14ac:dyDescent="0.2">
      <c r="A119">
        <v>117</v>
      </c>
      <c r="B119" s="252"/>
      <c r="C119" s="263" t="s">
        <v>274</v>
      </c>
      <c r="D119" s="106" t="s">
        <v>227</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08" t="s">
        <v>83</v>
      </c>
      <c r="J119" s="78" t="e">
        <f t="array" aca="1" ref="J119" ca="1">IF(ISBLANK(INDIRECT("'"&amp;CountryList!$J$4&amp;"'!"&amp;CHAR(96+J$1)&amp;$A120)),"",INDIRECT("'"&amp;CountryList!$J$4&amp;"'!"&amp;CHAR(96+J$1)&amp;$A120))</f>
        <v>#REF!</v>
      </c>
    </row>
    <row r="120" spans="1:10" ht="15" customHeight="1" x14ac:dyDescent="0.2">
      <c r="A120">
        <v>118</v>
      </c>
      <c r="B120" s="250" t="s">
        <v>111</v>
      </c>
      <c r="C120" s="118" t="s">
        <v>275</v>
      </c>
      <c r="D120" s="106"/>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07" t="s">
        <v>82</v>
      </c>
      <c r="J120" s="78" t="e">
        <f t="array" aca="1" ref="J120" ca="1">IF(ISBLANK(INDIRECT("'"&amp;CountryList!$J$4&amp;"'!"&amp;CHAR(96+J$1)&amp;$A121)),"",INDIRECT("'"&amp;CountryList!$J$4&amp;"'!"&amp;CHAR(96+J$1)&amp;$A121))</f>
        <v>#REF!</v>
      </c>
    </row>
    <row r="121" spans="1:10" ht="15" customHeight="1" x14ac:dyDescent="0.2">
      <c r="A121">
        <v>119</v>
      </c>
      <c r="B121" s="251"/>
      <c r="C121" s="109" t="s">
        <v>276</v>
      </c>
      <c r="D121" s="106"/>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07" t="s">
        <v>82</v>
      </c>
      <c r="J121" s="78" t="e">
        <f t="array" aca="1" ref="J121" ca="1">IF(ISBLANK(INDIRECT("'"&amp;CountryList!$J$4&amp;"'!"&amp;CHAR(96+J$1)&amp;$A122)),"",INDIRECT("'"&amp;CountryList!$J$4&amp;"'!"&amp;CHAR(96+J$1)&amp;$A122))</f>
        <v>#REF!</v>
      </c>
    </row>
    <row r="122" spans="1:10" ht="15" customHeight="1" x14ac:dyDescent="0.2">
      <c r="A122">
        <v>120</v>
      </c>
      <c r="B122" s="251"/>
      <c r="C122" s="109" t="s">
        <v>277</v>
      </c>
      <c r="D122" s="106"/>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07" t="s">
        <v>82</v>
      </c>
      <c r="J122" s="78" t="e">
        <f t="array" aca="1" ref="J122" ca="1">IF(ISBLANK(INDIRECT("'"&amp;CountryList!$J$4&amp;"'!"&amp;CHAR(96+J$1)&amp;$A123)),"",INDIRECT("'"&amp;CountryList!$J$4&amp;"'!"&amp;CHAR(96+J$1)&amp;$A123))</f>
        <v>#REF!</v>
      </c>
    </row>
    <row r="123" spans="1:10" ht="15" customHeight="1" x14ac:dyDescent="0.2">
      <c r="A123">
        <v>121</v>
      </c>
      <c r="B123" s="251"/>
      <c r="C123" s="109" t="s">
        <v>278</v>
      </c>
      <c r="D123" s="106"/>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07" t="s">
        <v>82</v>
      </c>
      <c r="J123" s="78" t="e">
        <f t="array" aca="1" ref="J123" ca="1">IF(ISBLANK(INDIRECT("'"&amp;CountryList!$J$4&amp;"'!"&amp;CHAR(96+J$1)&amp;$A124)),"",INDIRECT("'"&amp;CountryList!$J$4&amp;"'!"&amp;CHAR(96+J$1)&amp;$A124))</f>
        <v>#REF!</v>
      </c>
    </row>
    <row r="124" spans="1:10" ht="15" customHeight="1" x14ac:dyDescent="0.2">
      <c r="A124">
        <v>122</v>
      </c>
      <c r="B124" s="251"/>
      <c r="C124" s="109" t="s">
        <v>279</v>
      </c>
      <c r="D124" s="106"/>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07" t="s">
        <v>82</v>
      </c>
      <c r="J124" s="78" t="e">
        <f t="array" aca="1" ref="J124" ca="1">IF(ISBLANK(INDIRECT("'"&amp;CountryList!$J$4&amp;"'!"&amp;CHAR(96+J$1)&amp;$A125)),"",INDIRECT("'"&amp;CountryList!$J$4&amp;"'!"&amp;CHAR(96+J$1)&amp;$A125))</f>
        <v>#REF!</v>
      </c>
    </row>
    <row r="125" spans="1:10" ht="30" customHeight="1" x14ac:dyDescent="0.2">
      <c r="A125">
        <v>123</v>
      </c>
      <c r="B125" s="251"/>
      <c r="C125" s="109" t="s">
        <v>280</v>
      </c>
      <c r="D125" s="106"/>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07" t="s">
        <v>82</v>
      </c>
      <c r="J125" s="78" t="e">
        <f t="array" aca="1" ref="J125" ca="1">IF(ISBLANK(INDIRECT("'"&amp;CountryList!$J$4&amp;"'!"&amp;CHAR(96+J$1)&amp;$A126)),"",INDIRECT("'"&amp;CountryList!$J$4&amp;"'!"&amp;CHAR(96+J$1)&amp;$A126))</f>
        <v>#REF!</v>
      </c>
    </row>
    <row r="126" spans="1:10" ht="30" customHeight="1" x14ac:dyDescent="0.2">
      <c r="A126">
        <v>124</v>
      </c>
      <c r="B126" s="251"/>
      <c r="C126" s="109" t="s">
        <v>281</v>
      </c>
      <c r="D126" s="106"/>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07" t="s">
        <v>82</v>
      </c>
      <c r="J126" s="78" t="e">
        <f t="array" aca="1" ref="J126" ca="1">IF(ISBLANK(INDIRECT("'"&amp;CountryList!$J$4&amp;"'!"&amp;CHAR(96+J$1)&amp;$A127)),"",INDIRECT("'"&amp;CountryList!$J$4&amp;"'!"&amp;CHAR(96+J$1)&amp;$A127))</f>
        <v>#REF!</v>
      </c>
    </row>
    <row r="127" spans="1:10" ht="15" customHeight="1" x14ac:dyDescent="0.2">
      <c r="A127">
        <v>125</v>
      </c>
      <c r="B127" s="252"/>
      <c r="C127" s="109" t="s">
        <v>282</v>
      </c>
      <c r="D127" s="106"/>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07" t="s">
        <v>82</v>
      </c>
      <c r="J127" s="78" t="e">
        <f t="array" aca="1" ref="J127" ca="1">IF(ISBLANK(INDIRECT("'"&amp;CountryList!$J$4&amp;"'!"&amp;CHAR(96+J$1)&amp;$A128)),"",INDIRECT("'"&amp;CountryList!$J$4&amp;"'!"&amp;CHAR(96+J$1)&amp;$A128))</f>
        <v>#REF!</v>
      </c>
    </row>
    <row r="128" spans="1:10" x14ac:dyDescent="0.2">
      <c r="A128">
        <v>126</v>
      </c>
    </row>
  </sheetData>
  <sheetProtection algorithmName="SHA-512" hashValue="m4QB8JuFx6yKDSwFac1fGH2WOFXol59HnR7cXh/wn9iayjdT1MAecmDzZsy0kqaUWLk+rZVZXrc2urBnt0cr0A==" saltValue="p5b8E1FbS5vx5CCcW2y1Fg=="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 display="UNAIDS AIDSInfo Key Population Atlas, 2019" xr:uid="{00000000-0004-0000-1000-000000000000}"/>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F77"/>
  <sheetViews>
    <sheetView zoomScale="70" zoomScaleNormal="70" workbookViewId="0"/>
  </sheetViews>
  <sheetFormatPr baseColWidth="10" defaultRowHeight="15" x14ac:dyDescent="0.2"/>
  <cols>
    <col min="1" max="1" width="96.1640625" customWidth="1"/>
    <col min="2" max="2" width="48.1640625" customWidth="1"/>
    <col min="3" max="3" width="49.5" customWidth="1"/>
    <col min="5" max="6" width="80.83203125" hidden="1" customWidth="1"/>
    <col min="7" max="7" width="80.83203125" customWidth="1"/>
  </cols>
  <sheetData>
    <row r="1" spans="1:6" ht="45" customHeight="1" x14ac:dyDescent="0.2">
      <c r="A1" s="66" t="s">
        <v>190</v>
      </c>
      <c r="B1" s="140" t="s">
        <v>189</v>
      </c>
      <c r="C1" s="140" t="s">
        <v>164</v>
      </c>
      <c r="E1" s="205" t="s">
        <v>189</v>
      </c>
      <c r="F1" s="205" t="s">
        <v>164</v>
      </c>
    </row>
    <row r="2" spans="1:6" ht="15" customHeight="1" x14ac:dyDescent="0.2">
      <c r="A2" s="281" t="s">
        <v>188</v>
      </c>
      <c r="B2" s="278"/>
      <c r="C2" s="278"/>
      <c r="E2" s="206"/>
      <c r="F2" s="206"/>
    </row>
    <row r="3" spans="1:6" ht="22.5" customHeight="1" x14ac:dyDescent="0.2">
      <c r="A3" s="139" t="s">
        <v>187</v>
      </c>
      <c r="B3" s="139" t="str">
        <f>E3</f>
        <v>Yes</v>
      </c>
      <c r="C3" s="139" t="str">
        <f>F3</f>
        <v>Implemented in many sites (50%-95%)</v>
      </c>
      <c r="E3" s="207" t="str">
        <f>IFERROR(INDEX(HIV_PE_TranslationTable!$A$128:$A$129,MATCH('HIV Program Essentials'!B3,HIV_PE_TranslationTable!$A$69:$A$70,0)),"")</f>
        <v>Yes</v>
      </c>
      <c r="F3" s="207" t="str">
        <f>IFERROR(INDEX(HIV_PE_TranslationTable!$B$128:$B$131,MATCH('HIV Program Essentials'!C3,HIV_PE_TranslationTable!$B$69:$B$72,0)),"")</f>
        <v>Implemented in many sites (50%-95%)</v>
      </c>
    </row>
    <row r="4" spans="1:6" ht="24" customHeight="1" x14ac:dyDescent="0.2">
      <c r="A4" s="139" t="s">
        <v>186</v>
      </c>
      <c r="B4" s="139" t="str">
        <f t="shared" ref="B4:B6" si="0">E4</f>
        <v>Yes</v>
      </c>
      <c r="C4" s="139" t="str">
        <f t="shared" ref="C4:C6" si="1">F4</f>
        <v>Implemented countrywide (&gt;95%)</v>
      </c>
      <c r="E4" s="207" t="str">
        <f>IFERROR(INDEX(HIV_PE_TranslationTable!$A$128:$A$129,MATCH('HIV Program Essentials'!B4,HIV_PE_TranslationTable!$A$69:$A$70,0)),"")</f>
        <v>Yes</v>
      </c>
      <c r="F4" s="207" t="str">
        <f>IFERROR(INDEX(HIV_PE_TranslationTable!$B$128:$B$131,MATCH('HIV Program Essentials'!C4,HIV_PE_TranslationTable!$B$69:$B$72,0)),"")</f>
        <v>Implemented countrywide (&gt;95%)</v>
      </c>
    </row>
    <row r="5" spans="1:6" x14ac:dyDescent="0.2">
      <c r="A5" s="139" t="s">
        <v>185</v>
      </c>
      <c r="B5" s="139" t="str">
        <f t="shared" si="0"/>
        <v>Yes</v>
      </c>
      <c r="C5" s="139" t="str">
        <f t="shared" si="1"/>
        <v>Implemented in many sites (50%-95%)</v>
      </c>
      <c r="E5" s="207" t="str">
        <f>IFERROR(INDEX(HIV_PE_TranslationTable!$A$128:$A$129,MATCH('HIV Program Essentials'!B5,HIV_PE_TranslationTable!$A$69:$A$70,0)),"")</f>
        <v>Yes</v>
      </c>
      <c r="F5" s="207" t="str">
        <f>IFERROR(INDEX(HIV_PE_TranslationTable!$B$128:$B$131,MATCH('HIV Program Essentials'!C5,HIV_PE_TranslationTable!$B$69:$B$72,0)),"")</f>
        <v>Implemented in many sites (50%-95%)</v>
      </c>
    </row>
    <row r="6" spans="1:6" ht="24" customHeight="1" x14ac:dyDescent="0.2">
      <c r="A6" s="139" t="s">
        <v>213</v>
      </c>
      <c r="B6" s="139" t="str">
        <f t="shared" si="0"/>
        <v>Yes</v>
      </c>
      <c r="C6" s="139" t="str">
        <f t="shared" si="1"/>
        <v>Implemented countrywide (&gt;95%)</v>
      </c>
      <c r="E6" s="207" t="str">
        <f>IFERROR(INDEX(HIV_PE_TranslationTable!$A$128:$A$130,MATCH('HIV Program Essentials'!B6,HIV_PE_TranslationTable!$A$69:$A$71,0)),"")</f>
        <v>Yes</v>
      </c>
      <c r="F6" s="207" t="str">
        <f>IFERROR(INDEX(HIV_PE_TranslationTable!$B$128:$B$132,MATCH('HIV Program Essentials'!C6,HIV_PE_TranslationTable!$B$69:$B$73,0)),"")</f>
        <v>Implemented countrywide (&gt;95%)</v>
      </c>
    </row>
    <row r="7" spans="1:6" ht="15" customHeight="1" x14ac:dyDescent="0.2">
      <c r="A7" s="281" t="s">
        <v>184</v>
      </c>
      <c r="B7" s="278"/>
      <c r="C7" s="278"/>
      <c r="E7" s="206"/>
      <c r="F7" s="206"/>
    </row>
    <row r="8" spans="1:6" x14ac:dyDescent="0.2">
      <c r="A8" s="139" t="s">
        <v>214</v>
      </c>
      <c r="B8" s="139" t="str">
        <f>E8</f>
        <v>Yes</v>
      </c>
      <c r="C8" s="139" t="str">
        <f>F8</f>
        <v>Implemented countrywide (&gt;95%)</v>
      </c>
      <c r="E8" s="207" t="str">
        <f>IFERROR(INDEX(HIV_PE_TranslationTable!$A$128:$A$129,MATCH('HIV Program Essentials'!B8,HIV_PE_TranslationTable!$A$69:$A$70,0)),"")</f>
        <v>Yes</v>
      </c>
      <c r="F8" s="207" t="str">
        <f>IFERROR(INDEX(HIV_PE_TranslationTable!$B$128:$B$131,MATCH('HIV Program Essentials'!C8,HIV_PE_TranslationTable!$B$69:$B$72,0)),"")</f>
        <v>Implemented countrywide (&gt;95%)</v>
      </c>
    </row>
    <row r="9" spans="1:6" x14ac:dyDescent="0.2">
      <c r="A9" s="139" t="s">
        <v>183</v>
      </c>
      <c r="B9" s="139" t="str">
        <f t="shared" ref="B9:B10" si="2">E9</f>
        <v>Yes</v>
      </c>
      <c r="C9" s="139" t="str">
        <f t="shared" ref="C9:C10" si="3">F9</f>
        <v>Implemented countrywide (&gt;95%)</v>
      </c>
      <c r="E9" s="207" t="str">
        <f>IFERROR(INDEX(HIV_PE_TranslationTable!$A$128:$A$129,MATCH('HIV Program Essentials'!B9,HIV_PE_TranslationTable!$A$69:$A$70,0)),"")</f>
        <v>Yes</v>
      </c>
      <c r="F9" s="207" t="str">
        <f>IFERROR(INDEX(HIV_PE_TranslationTable!$B$128:$B$131,MATCH('HIV Program Essentials'!C9,HIV_PE_TranslationTable!$B$69:$B$72,0)),"")</f>
        <v>Implemented countrywide (&gt;95%)</v>
      </c>
    </row>
    <row r="10" spans="1:6" x14ac:dyDescent="0.2">
      <c r="A10" s="139" t="s">
        <v>182</v>
      </c>
      <c r="B10" s="139" t="str">
        <f t="shared" si="2"/>
        <v>Yes</v>
      </c>
      <c r="C10" s="139" t="str">
        <f t="shared" si="3"/>
        <v>Implemented countrywide (&gt;95%)</v>
      </c>
      <c r="E10" s="207" t="str">
        <f>IFERROR(INDEX(HIV_PE_TranslationTable!$A$128:$A$129,MATCH('HIV Program Essentials'!B10,HIV_PE_TranslationTable!$A$69:$A$70,0)),"")</f>
        <v>Yes</v>
      </c>
      <c r="F10" s="207" t="str">
        <f>IFERROR(INDEX(HIV_PE_TranslationTable!$B$128:$B$131,MATCH('HIV Program Essentials'!C10,HIV_PE_TranslationTable!$B$69:$B$72,0)),"")</f>
        <v>Implemented countrywide (&gt;95%)</v>
      </c>
    </row>
    <row r="11" spans="1:6" ht="15" customHeight="1" x14ac:dyDescent="0.2">
      <c r="A11" s="281" t="s">
        <v>181</v>
      </c>
      <c r="B11" s="278"/>
      <c r="C11" s="278"/>
      <c r="E11" s="207" t="str">
        <f>IFERROR(INDEX(HIV_PE_TranslationTable!$A$128:$A$129,MATCH('HIV Program Essentials'!B11,HIV_PE_TranslationTable!$A$69:$A$70,0)),"")</f>
        <v/>
      </c>
      <c r="F11" s="207" t="str">
        <f>IFERROR(INDEX(HIV_PE_TranslationTable!$B$128:$B$131,MATCH('HIV Program Essentials'!C11,HIV_PE_TranslationTable!$B$69:$B$72,0)),"")</f>
        <v/>
      </c>
    </row>
    <row r="12" spans="1:6" ht="24" customHeight="1" x14ac:dyDescent="0.2">
      <c r="A12" s="139" t="s">
        <v>180</v>
      </c>
      <c r="B12" s="139" t="str">
        <f>E12</f>
        <v>Yes</v>
      </c>
      <c r="C12" s="139" t="str">
        <f>F12</f>
        <v>Implemented countrywide (&gt;95%)</v>
      </c>
      <c r="E12" s="207" t="str">
        <f>IFERROR(INDEX(HIV_PE_TranslationTable!$A$128:$A$129,MATCH('HIV Program Essentials'!B12,HIV_PE_TranslationTable!$A$69:$A$70,0)),"")</f>
        <v>Yes</v>
      </c>
      <c r="F12" s="207" t="str">
        <f>IFERROR(INDEX(HIV_PE_TranslationTable!$B$128:$B$131,MATCH('HIV Program Essentials'!C12,HIV_PE_TranslationTable!$B$69:$B$72,0)),"")</f>
        <v>Implemented countrywide (&gt;95%)</v>
      </c>
    </row>
    <row r="13" spans="1:6" x14ac:dyDescent="0.2">
      <c r="A13" s="139" t="s">
        <v>179</v>
      </c>
      <c r="B13" s="139" t="str">
        <f>E13</f>
        <v>Yes</v>
      </c>
      <c r="C13" s="139" t="str">
        <f>F13</f>
        <v>Implemented countrywide (&gt;95%)</v>
      </c>
      <c r="E13" s="207" t="str">
        <f>IFERROR(INDEX(HIV_PE_TranslationTable!$A$128:$A$129,MATCH('HIV Program Essentials'!B13,HIV_PE_TranslationTable!$A$69:$A$70,0)),"")</f>
        <v>Yes</v>
      </c>
      <c r="F13" s="207" t="str">
        <f>IFERROR(INDEX(HIV_PE_TranslationTable!$B$128:$B$131,MATCH('HIV Program Essentials'!C13,HIV_PE_TranslationTable!$B$69:$B$72,0)),"")</f>
        <v>Implemented countrywide (&gt;95%)</v>
      </c>
    </row>
    <row r="14" spans="1:6" ht="15" customHeight="1" x14ac:dyDescent="0.2">
      <c r="A14" s="281" t="s">
        <v>178</v>
      </c>
      <c r="B14" s="278"/>
      <c r="C14" s="278"/>
      <c r="E14" s="207" t="str">
        <f>IFERROR(INDEX(HIV_PE_TranslationTable!$A$128:$A$129,MATCH('HIV Program Essentials'!B14,HIV_PE_TranslationTable!$A$69:$A$70,0)),"")</f>
        <v/>
      </c>
      <c r="F14" s="207" t="str">
        <f>IFERROR(INDEX(HIV_PE_TranslationTable!$B$128:$B$131,MATCH('HIV Program Essentials'!C14,HIV_PE_TranslationTable!$B$69:$B$72,0)),"")</f>
        <v/>
      </c>
    </row>
    <row r="15" spans="1:6" x14ac:dyDescent="0.2">
      <c r="A15" s="139" t="s">
        <v>177</v>
      </c>
      <c r="B15" s="139" t="str">
        <f>E15</f>
        <v>Yes</v>
      </c>
      <c r="C15" s="139" t="str">
        <f>F15</f>
        <v>Implemented countrywide (&gt;95%)</v>
      </c>
      <c r="E15" s="207" t="str">
        <f>IFERROR(INDEX(HIV_PE_TranslationTable!$A$128:$A$129,MATCH('HIV Program Essentials'!B15,HIV_PE_TranslationTable!$A$69:$A$70,0)),"")</f>
        <v>Yes</v>
      </c>
      <c r="F15" s="207" t="str">
        <f>IFERROR(INDEX(HIV_PE_TranslationTable!$B$128:$B$131,MATCH('HIV Program Essentials'!C15,HIV_PE_TranslationTable!$B$69:$B$72,0)),"")</f>
        <v>Implemented countrywide (&gt;95%)</v>
      </c>
    </row>
    <row r="16" spans="1:6" x14ac:dyDescent="0.2">
      <c r="A16" s="139" t="s">
        <v>176</v>
      </c>
      <c r="B16" s="139" t="str">
        <f t="shared" ref="B16:C24" si="4">E16</f>
        <v>Yes</v>
      </c>
      <c r="C16" s="139" t="str">
        <f t="shared" si="4"/>
        <v>Implemented countrywide (&gt;95%)</v>
      </c>
      <c r="E16" s="207" t="str">
        <f>IFERROR(INDEX(HIV_PE_TranslationTable!$A$128:$A$129,MATCH('HIV Program Essentials'!B16,HIV_PE_TranslationTable!$A$69:$A$70,0)),"")</f>
        <v>Yes</v>
      </c>
      <c r="F16" s="207" t="str">
        <f>IFERROR(INDEX(HIV_PE_TranslationTable!$B$128:$B$131,MATCH('HIV Program Essentials'!C16,HIV_PE_TranslationTable!$B$69:$B$72,0)),"")</f>
        <v>Implemented countrywide (&gt;95%)</v>
      </c>
    </row>
    <row r="17" spans="1:6" x14ac:dyDescent="0.2">
      <c r="A17" s="139" t="s">
        <v>175</v>
      </c>
      <c r="B17" s="139" t="str">
        <f t="shared" si="4"/>
        <v>Yes</v>
      </c>
      <c r="C17" s="139" t="str">
        <f t="shared" si="4"/>
        <v>Implemented countrywide (&gt;95%)</v>
      </c>
      <c r="E17" s="207" t="str">
        <f>IFERROR(INDEX(HIV_PE_TranslationTable!$A$128:$A$129,MATCH('HIV Program Essentials'!B17,HIV_PE_TranslationTable!$A$69:$A$70,0)),"")</f>
        <v>Yes</v>
      </c>
      <c r="F17" s="207" t="str">
        <f>IFERROR(INDEX(HIV_PE_TranslationTable!$B$128:$B$131,MATCH('HIV Program Essentials'!C17,HIV_PE_TranslationTable!$B$69:$B$72,0)),"")</f>
        <v>Implemented countrywide (&gt;95%)</v>
      </c>
    </row>
    <row r="18" spans="1:6" x14ac:dyDescent="0.2">
      <c r="A18" s="139" t="s">
        <v>174</v>
      </c>
      <c r="B18" s="139" t="str">
        <f t="shared" si="4"/>
        <v>Yes</v>
      </c>
      <c r="C18" s="139" t="str">
        <f t="shared" si="4"/>
        <v>Implemented countrywide (&gt;95%)</v>
      </c>
      <c r="E18" s="207" t="str">
        <f>IFERROR(INDEX(HIV_PE_TranslationTable!$A$128:$A$129,MATCH('HIV Program Essentials'!B18,HIV_PE_TranslationTable!$A$69:$A$70,0)),"")</f>
        <v>Yes</v>
      </c>
      <c r="F18" s="207" t="str">
        <f>IFERROR(INDEX(HIV_PE_TranslationTable!$B$128:$B$131,MATCH('HIV Program Essentials'!C18,HIV_PE_TranslationTable!$B$69:$B$72,0)),"")</f>
        <v>Implemented countrywide (&gt;95%)</v>
      </c>
    </row>
    <row r="19" spans="1:6" ht="24" customHeight="1" x14ac:dyDescent="0.2">
      <c r="A19" s="139" t="s">
        <v>173</v>
      </c>
      <c r="B19" s="139" t="str">
        <f t="shared" si="4"/>
        <v>Yes</v>
      </c>
      <c r="C19" s="139" t="str">
        <f t="shared" si="4"/>
        <v>Implemented countrywide (&gt;95%)</v>
      </c>
      <c r="E19" s="207" t="str">
        <f>IFERROR(INDEX(HIV_PE_TranslationTable!$A$128:$A$129,MATCH('HIV Program Essentials'!B19,HIV_PE_TranslationTable!$A$69:$A$70,0)),"")</f>
        <v>Yes</v>
      </c>
      <c r="F19" s="207" t="str">
        <f>IFERROR(INDEX(HIV_PE_TranslationTable!$B$128:$B$131,MATCH('HIV Program Essentials'!C19,HIV_PE_TranslationTable!$B$69:$B$72,0)),"")</f>
        <v>Implemented countrywide (&gt;95%)</v>
      </c>
    </row>
    <row r="20" spans="1:6" x14ac:dyDescent="0.2">
      <c r="A20" s="281" t="s">
        <v>172</v>
      </c>
      <c r="B20" s="278"/>
      <c r="C20" s="278"/>
      <c r="E20" s="207" t="str">
        <f>IFERROR(INDEX(HIV_PE_TranslationTable!$A$128:$A$129,MATCH('HIV Program Essentials'!B20,HIV_PE_TranslationTable!$A$69:$A$70,0)),"")</f>
        <v/>
      </c>
      <c r="F20" s="207" t="str">
        <f>IFERROR(INDEX(HIV_PE_TranslationTable!$B$128:$B$131,MATCH('HIV Program Essentials'!C20,HIV_PE_TranslationTable!$B$69:$B$72,0)),"")</f>
        <v/>
      </c>
    </row>
    <row r="21" spans="1:6" x14ac:dyDescent="0.2">
      <c r="A21" s="139" t="s">
        <v>171</v>
      </c>
      <c r="B21" s="139" t="str">
        <f t="shared" si="4"/>
        <v>Yes</v>
      </c>
      <c r="C21" s="139" t="str">
        <f t="shared" si="4"/>
        <v>Implemented countrywide (&gt;95%)</v>
      </c>
      <c r="E21" s="207" t="str">
        <f>IFERROR(INDEX(HIV_PE_TranslationTable!$A$128:$A$129,MATCH('HIV Program Essentials'!B21,HIV_PE_TranslationTable!$A$69:$A$70,0)),"")</f>
        <v>Yes</v>
      </c>
      <c r="F21" s="207" t="str">
        <f>IFERROR(INDEX(HIV_PE_TranslationTable!$B$128:$B$131,MATCH('HIV Program Essentials'!C21,HIV_PE_TranslationTable!$B$69:$B$72,0)),"")</f>
        <v>Implemented countrywide (&gt;95%)</v>
      </c>
    </row>
    <row r="22" spans="1:6" x14ac:dyDescent="0.2">
      <c r="A22" s="139" t="s">
        <v>170</v>
      </c>
      <c r="B22" s="139" t="str">
        <f t="shared" si="4"/>
        <v>Yes</v>
      </c>
      <c r="C22" s="139" t="str">
        <f t="shared" si="4"/>
        <v>Implemented countrywide (&gt;95%)</v>
      </c>
      <c r="E22" s="207" t="str">
        <f>IFERROR(INDEX(HIV_PE_TranslationTable!$A$128:$A$129,MATCH('HIV Program Essentials'!B22,HIV_PE_TranslationTable!$A$69:$A$70,0)),"")</f>
        <v>Yes</v>
      </c>
      <c r="F22" s="207" t="str">
        <f>IFERROR(INDEX(HIV_PE_TranslationTable!$B$128:$B$131,MATCH('HIV Program Essentials'!C22,HIV_PE_TranslationTable!$B$69:$B$72,0)),"")</f>
        <v>Implemented countrywide (&gt;95%)</v>
      </c>
    </row>
    <row r="23" spans="1:6" ht="15" customHeight="1" x14ac:dyDescent="0.2">
      <c r="A23" s="281" t="s">
        <v>169</v>
      </c>
      <c r="B23" s="278"/>
      <c r="C23" s="278"/>
      <c r="E23" s="207" t="str">
        <f>IFERROR(INDEX(HIV_PE_TranslationTable!$A$128:$A$129,MATCH('HIV Program Essentials'!B23,HIV_PE_TranslationTable!$A$69:$A$70,0)),"")</f>
        <v/>
      </c>
      <c r="F23" s="207" t="str">
        <f>IFERROR(INDEX(HIV_PE_TranslationTable!$B$128:$B$131,MATCH('HIV Program Essentials'!C23,HIV_PE_TranslationTable!$B$69:$B$72,0)),"")</f>
        <v/>
      </c>
    </row>
    <row r="24" spans="1:6" ht="36" customHeight="1" x14ac:dyDescent="0.2">
      <c r="A24" s="139" t="s">
        <v>168</v>
      </c>
      <c r="B24" s="139" t="str">
        <f t="shared" si="4"/>
        <v>Yes</v>
      </c>
      <c r="C24" s="139" t="str">
        <f t="shared" si="4"/>
        <v>Implemented in many sites (50%-95%)</v>
      </c>
      <c r="E24" s="207" t="str">
        <f>IFERROR(INDEX(HIV_PE_TranslationTable!$A$128:$A$129,MATCH('HIV Program Essentials'!B24,HIV_PE_TranslationTable!$A$69:$A$70,0)),"")</f>
        <v>Yes</v>
      </c>
      <c r="F24" s="207" t="str">
        <f>IFERROR(INDEX(HIV_PE_TranslationTable!$B$128:$B$131,MATCH('HIV Program Essentials'!C24,HIV_PE_TranslationTable!$B$69:$B$72,0)),"")</f>
        <v>Implemented in many sites (50%-95%)</v>
      </c>
    </row>
    <row r="25" spans="1:6" x14ac:dyDescent="0.2">
      <c r="A25" s="139" t="s">
        <v>167</v>
      </c>
      <c r="B25" s="139" t="str">
        <f t="shared" ref="B25" si="5">E25</f>
        <v>Yes</v>
      </c>
      <c r="C25" s="139" t="str">
        <f t="shared" ref="C25" si="6">F25</f>
        <v>Implemented countrywide (&gt;95%)</v>
      </c>
      <c r="E25" s="207" t="str">
        <f>IFERROR(INDEX(HIV_PE_TranslationTable!$A$128:$A$129,MATCH('HIV Program Essentials'!B25,HIV_PE_TranslationTable!$A$69:$A$70,0)),"")</f>
        <v>Yes</v>
      </c>
      <c r="F25" s="207" t="str">
        <f>IFERROR(INDEX(HIV_PE_TranslationTable!$B$128:$B$131,MATCH('HIV Program Essentials'!C25,HIV_PE_TranslationTable!$B$69:$B$72,0)),"")</f>
        <v>Implemented countrywide (&gt;95%)</v>
      </c>
    </row>
    <row r="26" spans="1:6" ht="80.25" customHeight="1" x14ac:dyDescent="0.2">
      <c r="A26" s="126" t="s">
        <v>166</v>
      </c>
      <c r="B26" s="141" t="s">
        <v>165</v>
      </c>
      <c r="C26" s="140" t="s">
        <v>164</v>
      </c>
      <c r="E26" s="207" t="str">
        <f>IFERROR(INDEX(HIV_PE_TranslationTable!$A$128:$A$129,MATCH('HIV Program Essentials'!B26,HIV_PE_TranslationTable!$A$69:$A$70,0)),"")</f>
        <v/>
      </c>
      <c r="F26" s="205" t="s">
        <v>164</v>
      </c>
    </row>
    <row r="27" spans="1:6" ht="27" customHeight="1" x14ac:dyDescent="0.2">
      <c r="A27" s="139" t="s">
        <v>163</v>
      </c>
      <c r="B27" s="139" t="str">
        <f t="shared" ref="B27:C27" si="7">E27</f>
        <v>Yes</v>
      </c>
      <c r="C27" s="139" t="str">
        <f t="shared" si="7"/>
        <v xml:space="preserve">Many or all programs </v>
      </c>
      <c r="E27" s="207" t="str">
        <f>IFERROR(INDEX(HIV_PE_TranslationTable!$A$128:$A$129,MATCH('HIV Program Essentials'!B27,HIV_PE_TranslationTable!$A$69:$A$70,0)),"")</f>
        <v>Yes</v>
      </c>
      <c r="F27" s="207" t="str">
        <f>IFERROR(INDEX(HIV_PE_TranslationTable!$A$136:$A$138,MATCH('HIV Program Essentials'!C27,HIV_PE_TranslationTable!$A$77:$A$79,0)),"")</f>
        <v xml:space="preserve">Many or all programs </v>
      </c>
    </row>
    <row r="28" spans="1:6" ht="24" customHeight="1" x14ac:dyDescent="0.2">
      <c r="A28" s="139" t="s">
        <v>162</v>
      </c>
      <c r="B28" s="139" t="str">
        <f t="shared" ref="B28:B30" si="8">E28</f>
        <v>Yes</v>
      </c>
      <c r="C28" s="139" t="str">
        <f t="shared" ref="C28:C30" si="9">F28</f>
        <v>Activities/programs in health care and three or more other settings at national level (more than 90% national coverage)</v>
      </c>
      <c r="E28" s="207" t="str">
        <f>IFERROR(INDEX(HIV_PE_TranslationTable!$A$128:$A$129,MATCH('HIV Program Essentials'!B28,HIV_PE_TranslationTable!$A$69:$A$70,0)),"")</f>
        <v>Yes</v>
      </c>
      <c r="F28" s="207" t="str">
        <f>IFERROR(INDEX(HIV_PE_TranslationTable!$A$141:$A$144,MATCH('HIV Program Essentials'!C28,HIV_PE_TranslationTable!$A$82:$A$85,0)),"")</f>
        <v>Activities/programs in health care and three or more other settings at national level (more than 90% national coverage)</v>
      </c>
    </row>
    <row r="29" spans="1:6" x14ac:dyDescent="0.2">
      <c r="A29" s="139" t="s">
        <v>161</v>
      </c>
      <c r="B29" s="139" t="str">
        <f t="shared" si="8"/>
        <v>Yes</v>
      </c>
      <c r="C29" s="139" t="str">
        <f t="shared" si="9"/>
        <v>Activities/programs at national level (more than 90% national coverage)</v>
      </c>
      <c r="E29" s="207" t="str">
        <f>IFERROR(INDEX(HIV_PE_TranslationTable!$A$128:$A$129,MATCH('HIV Program Essentials'!B29,HIV_PE_TranslationTable!$A$69:$A$70,0)),"")</f>
        <v>Yes</v>
      </c>
      <c r="F29" s="207" t="str">
        <f>IFERROR(INDEX(HIV_PE_TranslationTable!$A$147:$A$150,MATCH('HIV Program Essentials'!C29,HIV_PE_TranslationTable!$A$88:$A$91,0)),"")</f>
        <v>Activities/programs at national level (more than 90% national coverage)</v>
      </c>
    </row>
    <row r="30" spans="1:6" ht="24" customHeight="1" x14ac:dyDescent="0.2">
      <c r="A30" s="139" t="s">
        <v>160</v>
      </c>
      <c r="B30" s="139" t="str">
        <f t="shared" si="8"/>
        <v>Yes</v>
      </c>
      <c r="C30" s="139" t="str">
        <f t="shared" si="9"/>
        <v>Comprehensive support, including to community-led efforts</v>
      </c>
      <c r="E30" s="207" t="str">
        <f>IFERROR(INDEX(HIV_PE_TranslationTable!$A$128:$A$129,MATCH('HIV Program Essentials'!B30,HIV_PE_TranslationTable!$A$69:$A$70,0)),"")</f>
        <v>Yes</v>
      </c>
      <c r="F30" s="207" t="str">
        <f>IFERROR(INDEX(HIV_PE_TranslationTable!$A$153:$A$155,MATCH('HIV Program Essentials'!C30,HIV_PE_TranslationTable!$A$94:$A$96,0)),"")</f>
        <v>Comprehensive support, including to community-led efforts</v>
      </c>
    </row>
    <row r="31" spans="1:6" x14ac:dyDescent="0.2">
      <c r="A31" s="134"/>
      <c r="B31" s="134"/>
      <c r="C31" s="134"/>
    </row>
    <row r="32" spans="1:6" x14ac:dyDescent="0.2">
      <c r="A32" s="132"/>
      <c r="B32" s="132"/>
      <c r="C32" s="132"/>
    </row>
    <row r="77" spans="1:1" x14ac:dyDescent="0.2">
      <c r="A77" s="135"/>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I56"/>
  <sheetViews>
    <sheetView topLeftCell="B2" zoomScale="70" zoomScaleNormal="70" workbookViewId="0">
      <selection activeCell="B2" sqref="B2"/>
    </sheetView>
  </sheetViews>
  <sheetFormatPr baseColWidth="10" defaultRowHeight="15" x14ac:dyDescent="0.2"/>
  <cols>
    <col min="1" max="1" width="3.83203125" hidden="1" customWidth="1"/>
    <col min="2" max="2" width="106.1640625" customWidth="1"/>
    <col min="3" max="3" width="22.1640625" customWidth="1"/>
    <col min="4" max="7" width="15.83203125" customWidth="1"/>
    <col min="8" max="8" width="52.83203125" customWidth="1"/>
    <col min="9" max="9" width="51.5" customWidth="1"/>
  </cols>
  <sheetData>
    <row r="1" spans="1:9" x14ac:dyDescent="0.2">
      <c r="B1">
        <v>1</v>
      </c>
      <c r="C1">
        <v>2</v>
      </c>
      <c r="D1">
        <v>3</v>
      </c>
      <c r="E1">
        <v>4</v>
      </c>
      <c r="F1">
        <v>5</v>
      </c>
      <c r="G1">
        <v>6</v>
      </c>
      <c r="I1">
        <v>8</v>
      </c>
    </row>
    <row r="2" spans="1:9" ht="39" customHeight="1" x14ac:dyDescent="0.2">
      <c r="B2" s="114" t="e">
        <f t="array" aca="1" ref="B2" ca="1">IF(ISBLANK(INDIRECT("'"&amp;CountryList!$J$3&amp;"'!A1")),"Indicator",
IF(LEFT(INDIRECT("'"&amp;CountryList!$J$3&amp;"'!A1"),5)="Indic","Indicator",INDIRECT("'"&amp;CountryList!$J$3&amp;"'!A1")))</f>
        <v>#REF!</v>
      </c>
      <c r="C2" s="114" t="s">
        <v>216</v>
      </c>
      <c r="D2" s="10" t="e">
        <f t="array" aca="1" ref="D2" ca="1">IF(ISBLANK(INDIRECT("'"&amp;CountryList!$J$5&amp;"'!"&amp;CHAR(96+D$1)&amp;$A3)),"",INDIRECT("'"&amp;CountryList!$J$5&amp;"'!"&amp;CHAR(96+D$1)&amp;$A3))</f>
        <v>#REF!</v>
      </c>
      <c r="E2" s="10" t="e">
        <f t="array" aca="1" ref="E2" ca="1">IF(ISBLANK(INDIRECT("'"&amp;CountryList!$J$5&amp;"'!"&amp;CHAR(96+E$1)&amp;$A3)),"",INDIRECT("'"&amp;CountryList!$J$5&amp;"'!"&amp;CHAR(96+E$1)&amp;$A3))</f>
        <v>#REF!</v>
      </c>
      <c r="F2" s="10" t="e">
        <f t="array" aca="1" ref="F2" ca="1">IF(ISBLANK(INDIRECT("'"&amp;CountryList!$J$5&amp;"'!"&amp;CHAR(96+F$1)&amp;$A3)),"",INDIRECT("'"&amp;CountryList!$J$5&amp;"'!"&amp;CHAR(96+F$1)&amp;$A3))</f>
        <v>#REF!</v>
      </c>
      <c r="G2" s="10" t="e">
        <f t="array" aca="1" ref="G2" ca="1">IF(ISBLANK(INDIRECT("'"&amp;CountryList!$J$5&amp;"'!"&amp;CHAR(96+G$1)&amp;$A3)),"",INDIRECT("'"&amp;CountryList!$J$5&amp;"'!"&amp;CHAR(96+G$1)&amp;$A3))</f>
        <v>#REF!</v>
      </c>
      <c r="H2" s="154" t="s">
        <v>1</v>
      </c>
      <c r="I2" s="34" t="s">
        <v>101</v>
      </c>
    </row>
    <row r="3" spans="1:9" ht="16" x14ac:dyDescent="0.2">
      <c r="A3">
        <v>1</v>
      </c>
      <c r="B3" s="145" t="s">
        <v>283</v>
      </c>
      <c r="C3" s="150"/>
      <c r="D3" s="150" t="e">
        <f t="array" aca="1" ref="D3" ca="1">IF(ISBLANK(INDIRECT("'"&amp;CountryList!$J$5&amp;"'!"&amp;CHAR(96+D$1)&amp;$A4)),"",INDIRECT("'"&amp;CountryList!$J$5&amp;"'!"&amp;CHAR(96+D$1)&amp;$A4))</f>
        <v>#REF!</v>
      </c>
      <c r="E3" s="150" t="e">
        <f t="array" aca="1" ref="E3" ca="1">IF(ISBLANK(INDIRECT("'"&amp;CountryList!$J$5&amp;"'!"&amp;CHAR(96+E$1)&amp;$A4)),"",INDIRECT("'"&amp;CountryList!$J$5&amp;"'!"&amp;CHAR(96+E$1)&amp;$A4))</f>
        <v>#REF!</v>
      </c>
      <c r="F3" s="150" t="e">
        <f t="array" aca="1" ref="F3" ca="1">IF(ISBLANK(INDIRECT("'"&amp;CountryList!$J$5&amp;"'!"&amp;CHAR(96+F$1)&amp;$A4)),"",INDIRECT("'"&amp;CountryList!$J$5&amp;"'!"&amp;CHAR(96+F$1)&amp;$A4))</f>
        <v>#REF!</v>
      </c>
      <c r="G3" s="150" t="e">
        <f t="array" aca="1" ref="G3" ca="1">IF(ISBLANK(INDIRECT("'"&amp;CountryList!$J$5&amp;"'!"&amp;CHAR(96+G$1)&amp;$A4)),"",INDIRECT("'"&amp;CountryList!$J$5&amp;"'!"&amp;CHAR(96+G$1)&amp;$A4))</f>
        <v>#REF!</v>
      </c>
      <c r="H3" s="151" t="s">
        <v>84</v>
      </c>
      <c r="I3" s="155" t="e">
        <f t="array" aca="1" ref="I3" ca="1">IF(ISBLANK(INDIRECT("'"&amp;CountryList!$J$5&amp;"'!"&amp;CHAR(96+I$1)&amp;$A4)),"",INDIRECT("'"&amp;CountryList!$J$5&amp;"'!"&amp;CHAR(96+I$1)&amp;$A4))</f>
        <v>#REF!</v>
      </c>
    </row>
    <row r="4" spans="1:9" ht="16" x14ac:dyDescent="0.2">
      <c r="A4">
        <v>2</v>
      </c>
      <c r="B4" s="146" t="s">
        <v>284</v>
      </c>
      <c r="C4" s="152"/>
      <c r="D4" s="150" t="e">
        <f t="array" aca="1" ref="D4" ca="1">IF(ISBLANK(INDIRECT("'"&amp;CountryList!$J$5&amp;"'!"&amp;CHAR(96+D$1)&amp;$A5)),"",INDIRECT("'"&amp;CountryList!$J$5&amp;"'!"&amp;CHAR(96+D$1)&amp;$A5))</f>
        <v>#REF!</v>
      </c>
      <c r="E4" s="150" t="e">
        <f t="array" aca="1" ref="E4" ca="1">IF(ISBLANK(INDIRECT("'"&amp;CountryList!$J$5&amp;"'!"&amp;CHAR(96+E$1)&amp;$A5)),"",INDIRECT("'"&amp;CountryList!$J$5&amp;"'!"&amp;CHAR(96+E$1)&amp;$A5))</f>
        <v>#REF!</v>
      </c>
      <c r="F4" s="150" t="e">
        <f t="array" aca="1" ref="F4" ca="1">IF(ISBLANK(INDIRECT("'"&amp;CountryList!$J$5&amp;"'!"&amp;CHAR(96+F$1)&amp;$A5)),"",INDIRECT("'"&amp;CountryList!$J$5&amp;"'!"&amp;CHAR(96+F$1)&amp;$A5))</f>
        <v>#REF!</v>
      </c>
      <c r="G4" s="150" t="e">
        <f t="array" aca="1" ref="G4" ca="1">IF(ISBLANK(INDIRECT("'"&amp;CountryList!$J$5&amp;"'!"&amp;CHAR(96+G$1)&amp;$A5)),"",INDIRECT("'"&amp;CountryList!$J$5&amp;"'!"&amp;CHAR(96+G$1)&amp;$A5))</f>
        <v>#REF!</v>
      </c>
      <c r="H4" s="151" t="s">
        <v>84</v>
      </c>
      <c r="I4" s="155" t="e">
        <f t="array" aca="1" ref="I4" ca="1">IF(ISBLANK(INDIRECT("'"&amp;CountryList!$J$5&amp;"'!"&amp;CHAR(96+I$1)&amp;$A5)),"",INDIRECT("'"&amp;CountryList!$J$5&amp;"'!"&amp;CHAR(96+I$1)&amp;$A5))</f>
        <v>#REF!</v>
      </c>
    </row>
    <row r="5" spans="1:9" ht="16" x14ac:dyDescent="0.2">
      <c r="A5">
        <v>3</v>
      </c>
      <c r="B5" s="146" t="s">
        <v>285</v>
      </c>
      <c r="C5" s="152"/>
      <c r="D5" s="150" t="e">
        <f t="array" aca="1" ref="D5" ca="1">IF(ISBLANK(INDIRECT("'"&amp;CountryList!$J$5&amp;"'!"&amp;CHAR(96+D$1)&amp;$A6)),"",INDIRECT("'"&amp;CountryList!$J$5&amp;"'!"&amp;CHAR(96+D$1)&amp;$A6))</f>
        <v>#REF!</v>
      </c>
      <c r="E5" s="150" t="e">
        <f t="array" aca="1" ref="E5" ca="1">IF(ISBLANK(INDIRECT("'"&amp;CountryList!$J$5&amp;"'!"&amp;CHAR(96+E$1)&amp;$A6)),"",INDIRECT("'"&amp;CountryList!$J$5&amp;"'!"&amp;CHAR(96+E$1)&amp;$A6))</f>
        <v>#REF!</v>
      </c>
      <c r="F5" s="150" t="e">
        <f t="array" aca="1" ref="F5" ca="1">IF(ISBLANK(INDIRECT("'"&amp;CountryList!$J$5&amp;"'!"&amp;CHAR(96+F$1)&amp;$A6)),"",INDIRECT("'"&amp;CountryList!$J$5&amp;"'!"&amp;CHAR(96+F$1)&amp;$A6))</f>
        <v>#REF!</v>
      </c>
      <c r="G5" s="150" t="e">
        <f t="array" aca="1" ref="G5" ca="1">IF(ISBLANK(INDIRECT("'"&amp;CountryList!$J$5&amp;"'!"&amp;CHAR(96+G$1)&amp;$A6)),"",INDIRECT("'"&amp;CountryList!$J$5&amp;"'!"&amp;CHAR(96+G$1)&amp;$A6))</f>
        <v>#REF!</v>
      </c>
      <c r="H5" s="151" t="s">
        <v>84</v>
      </c>
      <c r="I5" s="155" t="e">
        <f t="array" aca="1" ref="I5" ca="1">IF(ISBLANK(INDIRECT("'"&amp;CountryList!$J$5&amp;"'!"&amp;CHAR(96+I$1)&amp;$A6)),"",INDIRECT("'"&amp;CountryList!$J$5&amp;"'!"&amp;CHAR(96+I$1)&amp;$A6))</f>
        <v>#REF!</v>
      </c>
    </row>
    <row r="6" spans="1:9" ht="16" x14ac:dyDescent="0.2">
      <c r="A6">
        <v>4</v>
      </c>
      <c r="B6" s="146" t="s">
        <v>286</v>
      </c>
      <c r="C6" s="152"/>
      <c r="D6" s="150" t="e">
        <f t="array" aca="1" ref="D6" ca="1">IF(ISBLANK(INDIRECT("'"&amp;CountryList!$J$5&amp;"'!"&amp;CHAR(96+D$1)&amp;$A7)),"",INDIRECT("'"&amp;CountryList!$J$5&amp;"'!"&amp;CHAR(96+D$1)&amp;$A7))</f>
        <v>#REF!</v>
      </c>
      <c r="E6" s="150" t="e">
        <f t="array" aca="1" ref="E6" ca="1">IF(ISBLANK(INDIRECT("'"&amp;CountryList!$J$5&amp;"'!"&amp;CHAR(96+E$1)&amp;$A7)),"",INDIRECT("'"&amp;CountryList!$J$5&amp;"'!"&amp;CHAR(96+E$1)&amp;$A7))</f>
        <v>#REF!</v>
      </c>
      <c r="F6" s="150" t="e">
        <f t="array" aca="1" ref="F6" ca="1">IF(ISBLANK(INDIRECT("'"&amp;CountryList!$J$5&amp;"'!"&amp;CHAR(96+F$1)&amp;$A7)),"",INDIRECT("'"&amp;CountryList!$J$5&amp;"'!"&amp;CHAR(96+F$1)&amp;$A7))</f>
        <v>#REF!</v>
      </c>
      <c r="G6" s="150" t="e">
        <f t="array" aca="1" ref="G6" ca="1">IF(ISBLANK(INDIRECT("'"&amp;CountryList!$J$5&amp;"'!"&amp;CHAR(96+G$1)&amp;$A7)),"",INDIRECT("'"&amp;CountryList!$J$5&amp;"'!"&amp;CHAR(96+G$1)&amp;$A7))</f>
        <v>#REF!</v>
      </c>
      <c r="H6" s="151"/>
      <c r="I6" s="155" t="e">
        <f t="array" aca="1" ref="I6" ca="1">IF(ISBLANK(INDIRECT("'"&amp;CountryList!$J$5&amp;"'!"&amp;CHAR(96+I$1)&amp;$A7)),"",INDIRECT("'"&amp;CountryList!$J$5&amp;"'!"&amp;CHAR(96+I$1)&amp;$A7))</f>
        <v>#REF!</v>
      </c>
    </row>
    <row r="7" spans="1:9" ht="16" x14ac:dyDescent="0.2">
      <c r="A7">
        <v>5</v>
      </c>
      <c r="B7" s="146" t="s">
        <v>287</v>
      </c>
      <c r="C7" s="152"/>
      <c r="D7" s="150" t="e">
        <f t="array" aca="1" ref="D7" ca="1">IF(ISBLANK(INDIRECT("'"&amp;CountryList!$J$5&amp;"'!"&amp;CHAR(96+D$1)&amp;$A8)),"",INDIRECT("'"&amp;CountryList!$J$5&amp;"'!"&amp;CHAR(96+D$1)&amp;$A8))</f>
        <v>#REF!</v>
      </c>
      <c r="E7" s="150" t="e">
        <f t="array" aca="1" ref="E7" ca="1">IF(ISBLANK(INDIRECT("'"&amp;CountryList!$J$5&amp;"'!"&amp;CHAR(96+E$1)&amp;$A8)),"",INDIRECT("'"&amp;CountryList!$J$5&amp;"'!"&amp;CHAR(96+E$1)&amp;$A8))</f>
        <v>#REF!</v>
      </c>
      <c r="F7" s="150" t="e">
        <f t="array" aca="1" ref="F7" ca="1">IF(ISBLANK(INDIRECT("'"&amp;CountryList!$J$5&amp;"'!"&amp;CHAR(96+F$1)&amp;$A8)),"",INDIRECT("'"&amp;CountryList!$J$5&amp;"'!"&amp;CHAR(96+F$1)&amp;$A8))</f>
        <v>#REF!</v>
      </c>
      <c r="G7" s="150" t="e">
        <f t="array" aca="1" ref="G7" ca="1">IF(ISBLANK(INDIRECT("'"&amp;CountryList!$J$5&amp;"'!"&amp;CHAR(96+G$1)&amp;$A8)),"",INDIRECT("'"&amp;CountryList!$J$5&amp;"'!"&amp;CHAR(96+G$1)&amp;$A8))</f>
        <v>#REF!</v>
      </c>
      <c r="H7" s="151"/>
      <c r="I7" s="155" t="e">
        <f t="array" aca="1" ref="I7" ca="1">IF(ISBLANK(INDIRECT("'"&amp;CountryList!$J$5&amp;"'!"&amp;CHAR(96+I$1)&amp;$A8)),"",INDIRECT("'"&amp;CountryList!$J$5&amp;"'!"&amp;CHAR(96+I$1)&amp;$A8))</f>
        <v>#REF!</v>
      </c>
    </row>
    <row r="8" spans="1:9" ht="16" x14ac:dyDescent="0.2">
      <c r="A8">
        <v>6</v>
      </c>
      <c r="B8" s="145" t="s">
        <v>288</v>
      </c>
      <c r="C8" s="150"/>
      <c r="D8" s="150" t="e">
        <f t="array" aca="1" ref="D8" ca="1">IF(ISBLANK(INDIRECT("'"&amp;CountryList!$J$5&amp;"'!"&amp;CHAR(96+D$1)&amp;$A9)),"",INDIRECT("'"&amp;CountryList!$J$5&amp;"'!"&amp;CHAR(96+D$1)&amp;$A9))</f>
        <v>#REF!</v>
      </c>
      <c r="E8" s="150" t="e">
        <f t="array" aca="1" ref="E8" ca="1">IF(ISBLANK(INDIRECT("'"&amp;CountryList!$J$5&amp;"'!"&amp;CHAR(96+E$1)&amp;$A9)),"",INDIRECT("'"&amp;CountryList!$J$5&amp;"'!"&amp;CHAR(96+E$1)&amp;$A9))</f>
        <v>#REF!</v>
      </c>
      <c r="F8" s="150" t="e">
        <f t="array" aca="1" ref="F8" ca="1">IF(ISBLANK(INDIRECT("'"&amp;CountryList!$J$5&amp;"'!"&amp;CHAR(96+F$1)&amp;$A9)),"",INDIRECT("'"&amp;CountryList!$J$5&amp;"'!"&amp;CHAR(96+F$1)&amp;$A9))</f>
        <v>#REF!</v>
      </c>
      <c r="G8" s="150" t="e">
        <f t="array" aca="1" ref="G8" ca="1">IF(ISBLANK(INDIRECT("'"&amp;CountryList!$J$5&amp;"'!"&amp;CHAR(96+G$1)&amp;$A9)),"",INDIRECT("'"&amp;CountryList!$J$5&amp;"'!"&amp;CHAR(96+G$1)&amp;$A9))</f>
        <v>#REF!</v>
      </c>
      <c r="H8" s="151" t="s">
        <v>84</v>
      </c>
      <c r="I8" s="155" t="e">
        <f t="array" aca="1" ref="I8" ca="1">IF(ISBLANK(INDIRECT("'"&amp;CountryList!$J$5&amp;"'!"&amp;CHAR(96+I$1)&amp;$A9)),"",INDIRECT("'"&amp;CountryList!$J$5&amp;"'!"&amp;CHAR(96+I$1)&amp;$A9))</f>
        <v>#REF!</v>
      </c>
    </row>
    <row r="9" spans="1:9" ht="16" x14ac:dyDescent="0.2">
      <c r="A9">
        <v>7</v>
      </c>
      <c r="B9" s="145" t="s">
        <v>289</v>
      </c>
      <c r="C9" s="150"/>
      <c r="D9" s="150" t="e">
        <f t="array" aca="1" ref="D9" ca="1">IF(ISBLANK(INDIRECT("'"&amp;CountryList!$J$5&amp;"'!"&amp;CHAR(96+D$1)&amp;$A10)),"",INDIRECT("'"&amp;CountryList!$J$5&amp;"'!"&amp;CHAR(96+D$1)&amp;$A10))</f>
        <v>#REF!</v>
      </c>
      <c r="E9" s="150" t="e">
        <f t="array" aca="1" ref="E9" ca="1">IF(ISBLANK(INDIRECT("'"&amp;CountryList!$J$5&amp;"'!"&amp;CHAR(96+E$1)&amp;$A10)),"",INDIRECT("'"&amp;CountryList!$J$5&amp;"'!"&amp;CHAR(96+E$1)&amp;$A10))</f>
        <v>#REF!</v>
      </c>
      <c r="F9" s="150" t="e">
        <f t="array" aca="1" ref="F9" ca="1">IF(ISBLANK(INDIRECT("'"&amp;CountryList!$J$5&amp;"'!"&amp;CHAR(96+F$1)&amp;$A10)),"",INDIRECT("'"&amp;CountryList!$J$5&amp;"'!"&amp;CHAR(96+F$1)&amp;$A10))</f>
        <v>#REF!</v>
      </c>
      <c r="G9" s="150" t="e">
        <f t="array" aca="1" ref="G9" ca="1">IF(ISBLANK(INDIRECT("'"&amp;CountryList!$J$5&amp;"'!"&amp;CHAR(96+G$1)&amp;$A10)),"",INDIRECT("'"&amp;CountryList!$J$5&amp;"'!"&amp;CHAR(96+G$1)&amp;$A10))</f>
        <v>#REF!</v>
      </c>
      <c r="H9" s="151" t="s">
        <v>84</v>
      </c>
      <c r="I9" s="155" t="e">
        <f t="array" aca="1" ref="I9" ca="1">IF(ISBLANK(INDIRECT("'"&amp;CountryList!$J$5&amp;"'!"&amp;CHAR(96+I$1)&amp;$A10)),"",INDIRECT("'"&amp;CountryList!$J$5&amp;"'!"&amp;CHAR(96+I$1)&amp;$A10))</f>
        <v>#REF!</v>
      </c>
    </row>
    <row r="10" spans="1:9" ht="16" x14ac:dyDescent="0.2">
      <c r="A10">
        <v>8</v>
      </c>
      <c r="B10" s="145" t="s">
        <v>290</v>
      </c>
      <c r="C10" s="150"/>
      <c r="D10" s="150" t="e">
        <f t="array" aca="1" ref="D10" ca="1">IF(ISBLANK(INDIRECT("'"&amp;CountryList!$J$5&amp;"'!"&amp;CHAR(96+D$1)&amp;$A11)),"",INDIRECT("'"&amp;CountryList!$J$5&amp;"'!"&amp;CHAR(96+D$1)&amp;$A11))</f>
        <v>#REF!</v>
      </c>
      <c r="E10" s="150" t="e">
        <f t="array" aca="1" ref="E10" ca="1">IF(ISBLANK(INDIRECT("'"&amp;CountryList!$J$5&amp;"'!"&amp;CHAR(96+E$1)&amp;$A11)),"",INDIRECT("'"&amp;CountryList!$J$5&amp;"'!"&amp;CHAR(96+E$1)&amp;$A11))</f>
        <v>#REF!</v>
      </c>
      <c r="F10" s="150" t="e">
        <f t="array" aca="1" ref="F10" ca="1">IF(ISBLANK(INDIRECT("'"&amp;CountryList!$J$5&amp;"'!"&amp;CHAR(96+F$1)&amp;$A11)),"",INDIRECT("'"&amp;CountryList!$J$5&amp;"'!"&amp;CHAR(96+F$1)&amp;$A11))</f>
        <v>#REF!</v>
      </c>
      <c r="G10" s="150" t="e">
        <f t="array" aca="1" ref="G10" ca="1">IF(ISBLANK(INDIRECT("'"&amp;CountryList!$J$5&amp;"'!"&amp;CHAR(96+G$1)&amp;$A11)),"",INDIRECT("'"&amp;CountryList!$J$5&amp;"'!"&amp;CHAR(96+G$1)&amp;$A11))</f>
        <v>#REF!</v>
      </c>
      <c r="H10" s="151" t="s">
        <v>84</v>
      </c>
      <c r="I10" s="155" t="e">
        <f t="array" aca="1" ref="I10" ca="1">IF(ISBLANK(INDIRECT("'"&amp;CountryList!$J$5&amp;"'!"&amp;CHAR(96+I$1)&amp;$A11)),"",INDIRECT("'"&amp;CountryList!$J$5&amp;"'!"&amp;CHAR(96+I$1)&amp;$A11))</f>
        <v>#REF!</v>
      </c>
    </row>
    <row r="11" spans="1:9" ht="16" x14ac:dyDescent="0.2">
      <c r="A11">
        <v>9</v>
      </c>
      <c r="B11" s="145" t="s">
        <v>291</v>
      </c>
      <c r="C11" s="150"/>
      <c r="D11" s="150" t="e">
        <f t="array" aca="1" ref="D11" ca="1">IF(ISBLANK(INDIRECT("'"&amp;CountryList!$J$5&amp;"'!"&amp;CHAR(96+D$1)&amp;$A12)),"",INDIRECT("'"&amp;CountryList!$J$5&amp;"'!"&amp;CHAR(96+D$1)&amp;$A12))</f>
        <v>#REF!</v>
      </c>
      <c r="E11" s="150" t="e">
        <f t="array" aca="1" ref="E11" ca="1">IF(ISBLANK(INDIRECT("'"&amp;CountryList!$J$5&amp;"'!"&amp;CHAR(96+E$1)&amp;$A12)),"",INDIRECT("'"&amp;CountryList!$J$5&amp;"'!"&amp;CHAR(96+E$1)&amp;$A12))</f>
        <v>#REF!</v>
      </c>
      <c r="F11" s="150" t="e">
        <f t="array" aca="1" ref="F11" ca="1">IF(ISBLANK(INDIRECT("'"&amp;CountryList!$J$5&amp;"'!"&amp;CHAR(96+F$1)&amp;$A12)),"",INDIRECT("'"&amp;CountryList!$J$5&amp;"'!"&amp;CHAR(96+F$1)&amp;$A12))</f>
        <v>#REF!</v>
      </c>
      <c r="G11" s="150" t="e">
        <f t="array" aca="1" ref="G11" ca="1">IF(ISBLANK(INDIRECT("'"&amp;CountryList!$J$5&amp;"'!"&amp;CHAR(96+G$1)&amp;$A12)),"",INDIRECT("'"&amp;CountryList!$J$5&amp;"'!"&amp;CHAR(96+G$1)&amp;$A12))</f>
        <v>#REF!</v>
      </c>
      <c r="H11" s="151" t="s">
        <v>85</v>
      </c>
      <c r="I11" s="155" t="e">
        <f t="array" aca="1" ref="I11" ca="1">IF(ISBLANK(INDIRECT("'"&amp;CountryList!$J$5&amp;"'!"&amp;CHAR(96+I$1)&amp;$A12)),"",INDIRECT("'"&amp;CountryList!$J$5&amp;"'!"&amp;CHAR(96+I$1)&amp;$A12))</f>
        <v>#REF!</v>
      </c>
    </row>
    <row r="12" spans="1:9" ht="16" x14ac:dyDescent="0.2">
      <c r="A12">
        <v>10</v>
      </c>
      <c r="B12" s="145" t="s">
        <v>292</v>
      </c>
      <c r="C12" s="150"/>
      <c r="D12" s="150" t="e">
        <f t="array" aca="1" ref="D12" ca="1">IF(ISBLANK(INDIRECT("'"&amp;CountryList!$J$5&amp;"'!"&amp;CHAR(96+D$1)&amp;$A13)),"",INDIRECT("'"&amp;CountryList!$J$5&amp;"'!"&amp;CHAR(96+D$1)&amp;$A13))</f>
        <v>#REF!</v>
      </c>
      <c r="E12" s="150" t="e">
        <f t="array" aca="1" ref="E12" ca="1">IF(ISBLANK(INDIRECT("'"&amp;CountryList!$J$5&amp;"'!"&amp;CHAR(96+E$1)&amp;$A13)),"",INDIRECT("'"&amp;CountryList!$J$5&amp;"'!"&amp;CHAR(96+E$1)&amp;$A13))</f>
        <v>#REF!</v>
      </c>
      <c r="F12" s="150" t="e">
        <f t="array" aca="1" ref="F12" ca="1">IF(ISBLANK(INDIRECT("'"&amp;CountryList!$J$5&amp;"'!"&amp;CHAR(96+F$1)&amp;$A13)),"",INDIRECT("'"&amp;CountryList!$J$5&amp;"'!"&amp;CHAR(96+F$1)&amp;$A13))</f>
        <v>#REF!</v>
      </c>
      <c r="G12" s="150" t="e">
        <f t="array" aca="1" ref="G12" ca="1">IF(ISBLANK(INDIRECT("'"&amp;CountryList!$J$5&amp;"'!"&amp;CHAR(96+G$1)&amp;$A13)),"",INDIRECT("'"&amp;CountryList!$J$5&amp;"'!"&amp;CHAR(96+G$1)&amp;$A13))</f>
        <v>#REF!</v>
      </c>
      <c r="H12" s="151" t="s">
        <v>85</v>
      </c>
      <c r="I12" s="155" t="e">
        <f t="array" aca="1" ref="I12" ca="1">IF(ISBLANK(INDIRECT("'"&amp;CountryList!$J$5&amp;"'!"&amp;CHAR(96+I$1)&amp;$A13)),"",INDIRECT("'"&amp;CountryList!$J$5&amp;"'!"&amp;CHAR(96+I$1)&amp;$A13))</f>
        <v>#REF!</v>
      </c>
    </row>
    <row r="13" spans="1:9" ht="16" x14ac:dyDescent="0.2">
      <c r="A13">
        <v>11</v>
      </c>
      <c r="B13" s="145" t="s">
        <v>293</v>
      </c>
      <c r="C13" s="150"/>
      <c r="D13" s="150" t="e">
        <f t="array" aca="1" ref="D13" ca="1">IF(ISBLANK(INDIRECT("'"&amp;CountryList!$J$5&amp;"'!"&amp;CHAR(96+D$1)&amp;$A14)),"",INDIRECT("'"&amp;CountryList!$J$5&amp;"'!"&amp;CHAR(96+D$1)&amp;$A14))</f>
        <v>#REF!</v>
      </c>
      <c r="E13" s="150" t="e">
        <f t="array" aca="1" ref="E13" ca="1">IF(ISBLANK(INDIRECT("'"&amp;CountryList!$J$5&amp;"'!"&amp;CHAR(96+E$1)&amp;$A14)),"",INDIRECT("'"&amp;CountryList!$J$5&amp;"'!"&amp;CHAR(96+E$1)&amp;$A14))</f>
        <v>#REF!</v>
      </c>
      <c r="F13" s="150" t="e">
        <f t="array" aca="1" ref="F13" ca="1">IF(ISBLANK(INDIRECT("'"&amp;CountryList!$J$5&amp;"'!"&amp;CHAR(96+F$1)&amp;$A14)),"",INDIRECT("'"&amp;CountryList!$J$5&amp;"'!"&amp;CHAR(96+F$1)&amp;$A14))</f>
        <v>#REF!</v>
      </c>
      <c r="G13" s="150" t="e">
        <f t="array" aca="1" ref="G13" ca="1">IF(ISBLANK(INDIRECT("'"&amp;CountryList!$J$5&amp;"'!"&amp;CHAR(96+G$1)&amp;$A14)),"",INDIRECT("'"&amp;CountryList!$J$5&amp;"'!"&amp;CHAR(96+G$1)&amp;$A14))</f>
        <v>#REF!</v>
      </c>
      <c r="H13" s="151" t="s">
        <v>85</v>
      </c>
      <c r="I13" s="155" t="e">
        <f t="array" aca="1" ref="I13" ca="1">IF(ISBLANK(INDIRECT("'"&amp;CountryList!$J$5&amp;"'!"&amp;CHAR(96+I$1)&amp;$A14)),"",INDIRECT("'"&amp;CountryList!$J$5&amp;"'!"&amp;CHAR(96+I$1)&amp;$A14))</f>
        <v>#REF!</v>
      </c>
    </row>
    <row r="14" spans="1:9" ht="16" x14ac:dyDescent="0.2">
      <c r="A14">
        <v>12</v>
      </c>
      <c r="B14" s="145" t="s">
        <v>294</v>
      </c>
      <c r="C14" s="150"/>
      <c r="D14" s="150" t="e">
        <f t="array" aca="1" ref="D14" ca="1">IF(ISBLANK(INDIRECT("'"&amp;CountryList!$J$5&amp;"'!"&amp;CHAR(96+D$1)&amp;$A15)),"",INDIRECT("'"&amp;CountryList!$J$5&amp;"'!"&amp;CHAR(96+D$1)&amp;$A15))</f>
        <v>#REF!</v>
      </c>
      <c r="E14" s="150" t="e">
        <f t="array" aca="1" ref="E14" ca="1">IF(ISBLANK(INDIRECT("'"&amp;CountryList!$J$5&amp;"'!"&amp;CHAR(96+E$1)&amp;$A15)),"",INDIRECT("'"&amp;CountryList!$J$5&amp;"'!"&amp;CHAR(96+E$1)&amp;$A15))</f>
        <v>#REF!</v>
      </c>
      <c r="F14" s="150" t="e">
        <f t="array" aca="1" ref="F14" ca="1">IF(ISBLANK(INDIRECT("'"&amp;CountryList!$J$5&amp;"'!"&amp;CHAR(96+F$1)&amp;$A15)),"",INDIRECT("'"&amp;CountryList!$J$5&amp;"'!"&amp;CHAR(96+F$1)&amp;$A15))</f>
        <v>#REF!</v>
      </c>
      <c r="G14" s="150" t="e">
        <f t="array" aca="1" ref="G14" ca="1">IF(ISBLANK(INDIRECT("'"&amp;CountryList!$J$5&amp;"'!"&amp;CHAR(96+G$1)&amp;$A15)),"",INDIRECT("'"&amp;CountryList!$J$5&amp;"'!"&amp;CHAR(96+G$1)&amp;$A15))</f>
        <v>#REF!</v>
      </c>
      <c r="H14" s="151" t="s">
        <v>84</v>
      </c>
      <c r="I14" s="155" t="e">
        <f t="array" aca="1" ref="I14" ca="1">IF(ISBLANK(INDIRECT("'"&amp;CountryList!$J$5&amp;"'!"&amp;CHAR(96+I$1)&amp;$A15)),"",INDIRECT("'"&amp;CountryList!$J$5&amp;"'!"&amp;CHAR(96+I$1)&amp;$A15))</f>
        <v>#REF!</v>
      </c>
    </row>
    <row r="15" spans="1:9" ht="16" x14ac:dyDescent="0.2">
      <c r="A15">
        <v>13</v>
      </c>
      <c r="B15" s="145" t="s">
        <v>295</v>
      </c>
      <c r="C15" s="150"/>
      <c r="D15" s="150" t="e">
        <f t="array" aca="1" ref="D15" ca="1">IF(ISBLANK(INDIRECT("'"&amp;CountryList!$J$5&amp;"'!"&amp;CHAR(96+D$1)&amp;$A16)),"",INDIRECT("'"&amp;CountryList!$J$5&amp;"'!"&amp;CHAR(96+D$1)&amp;$A16))</f>
        <v>#REF!</v>
      </c>
      <c r="E15" s="150" t="e">
        <f t="array" aca="1" ref="E15" ca="1">IF(ISBLANK(INDIRECT("'"&amp;CountryList!$J$5&amp;"'!"&amp;CHAR(96+E$1)&amp;$A16)),"",INDIRECT("'"&amp;CountryList!$J$5&amp;"'!"&amp;CHAR(96+E$1)&amp;$A16))</f>
        <v>#REF!</v>
      </c>
      <c r="F15" s="150" t="e">
        <f t="array" aca="1" ref="F15" ca="1">IF(ISBLANK(INDIRECT("'"&amp;CountryList!$J$5&amp;"'!"&amp;CHAR(96+F$1)&amp;$A16)),"",INDIRECT("'"&amp;CountryList!$J$5&amp;"'!"&amp;CHAR(96+F$1)&amp;$A16))</f>
        <v>#REF!</v>
      </c>
      <c r="G15" s="150" t="e">
        <f t="array" aca="1" ref="G15" ca="1">IF(ISBLANK(INDIRECT("'"&amp;CountryList!$J$5&amp;"'!"&amp;CHAR(96+G$1)&amp;$A16)),"",INDIRECT("'"&amp;CountryList!$J$5&amp;"'!"&amp;CHAR(96+G$1)&amp;$A16))</f>
        <v>#REF!</v>
      </c>
      <c r="H15" s="151"/>
      <c r="I15" s="155" t="e">
        <f t="array" aca="1" ref="I15" ca="1">IF(ISBLANK(INDIRECT("'"&amp;CountryList!$J$5&amp;"'!"&amp;CHAR(96+I$1)&amp;$A16)),"",INDIRECT("'"&amp;CountryList!$J$5&amp;"'!"&amp;CHAR(96+I$1)&amp;$A16))</f>
        <v>#REF!</v>
      </c>
    </row>
    <row r="16" spans="1:9" ht="16" x14ac:dyDescent="0.2">
      <c r="A16">
        <v>14</v>
      </c>
      <c r="B16" s="145" t="s">
        <v>296</v>
      </c>
      <c r="C16" s="150"/>
      <c r="D16" s="150" t="e">
        <f t="array" aca="1" ref="D16" ca="1">IF(ISBLANK(INDIRECT("'"&amp;CountryList!$J$5&amp;"'!"&amp;CHAR(96+D$1)&amp;$A17)),"",INDIRECT("'"&amp;CountryList!$J$5&amp;"'!"&amp;CHAR(96+D$1)&amp;$A17))</f>
        <v>#REF!</v>
      </c>
      <c r="E16" s="150" t="e">
        <f t="array" aca="1" ref="E16" ca="1">IF(ISBLANK(INDIRECT("'"&amp;CountryList!$J$5&amp;"'!"&amp;CHAR(96+E$1)&amp;$A17)),"",INDIRECT("'"&amp;CountryList!$J$5&amp;"'!"&amp;CHAR(96+E$1)&amp;$A17))</f>
        <v>#REF!</v>
      </c>
      <c r="F16" s="150" t="e">
        <f t="array" aca="1" ref="F16" ca="1">IF(ISBLANK(INDIRECT("'"&amp;CountryList!$J$5&amp;"'!"&amp;CHAR(96+F$1)&amp;$A17)),"",INDIRECT("'"&amp;CountryList!$J$5&amp;"'!"&amp;CHAR(96+F$1)&amp;$A17))</f>
        <v>#REF!</v>
      </c>
      <c r="G16" s="150" t="e">
        <f t="array" aca="1" ref="G16" ca="1">IF(ISBLANK(INDIRECT("'"&amp;CountryList!$J$5&amp;"'!"&amp;CHAR(96+G$1)&amp;$A17)),"",INDIRECT("'"&amp;CountryList!$J$5&amp;"'!"&amp;CHAR(96+G$1)&amp;$A17))</f>
        <v>#REF!</v>
      </c>
      <c r="H16" s="151" t="s">
        <v>86</v>
      </c>
      <c r="I16" s="155" t="e">
        <f t="array" aca="1" ref="I16" ca="1">IF(ISBLANK(INDIRECT("'"&amp;CountryList!$J$5&amp;"'!"&amp;CHAR(96+I$1)&amp;$A17)),"",INDIRECT("'"&amp;CountryList!$J$5&amp;"'!"&amp;CHAR(96+I$1)&amp;$A17))</f>
        <v>#REF!</v>
      </c>
    </row>
    <row r="17" spans="1:9" ht="29" customHeight="1" x14ac:dyDescent="0.2">
      <c r="A17">
        <v>15</v>
      </c>
      <c r="B17" s="145" t="s">
        <v>297</v>
      </c>
      <c r="C17" s="150"/>
      <c r="D17" s="150" t="e">
        <f t="array" aca="1" ref="D17" ca="1">IF(ISBLANK(INDIRECT("'"&amp;CountryList!$J$5&amp;"'!"&amp;CHAR(96+D$1)&amp;$A18)),"",INDIRECT("'"&amp;CountryList!$J$5&amp;"'!"&amp;CHAR(96+D$1)&amp;$A18))</f>
        <v>#REF!</v>
      </c>
      <c r="E17" s="150" t="e">
        <f t="array" aca="1" ref="E17" ca="1">IF(ISBLANK(INDIRECT("'"&amp;CountryList!$J$5&amp;"'!"&amp;CHAR(96+E$1)&amp;$A18)),"",INDIRECT("'"&amp;CountryList!$J$5&amp;"'!"&amp;CHAR(96+E$1)&amp;$A18))</f>
        <v>#REF!</v>
      </c>
      <c r="F17" s="150" t="e">
        <f t="array" aca="1" ref="F17" ca="1">IF(ISBLANK(INDIRECT("'"&amp;CountryList!$J$5&amp;"'!"&amp;CHAR(96+F$1)&amp;$A18)),"",INDIRECT("'"&amp;CountryList!$J$5&amp;"'!"&amp;CHAR(96+F$1)&amp;$A18))</f>
        <v>#REF!</v>
      </c>
      <c r="G17" s="150" t="e">
        <f t="array" aca="1" ref="G17" ca="1">IF(ISBLANK(INDIRECT("'"&amp;CountryList!$J$5&amp;"'!"&amp;CHAR(96+G$1)&amp;$A18)),"",INDIRECT("'"&amp;CountryList!$J$5&amp;"'!"&amp;CHAR(96+G$1)&amp;$A18))</f>
        <v>#REF!</v>
      </c>
      <c r="H17" s="151" t="s">
        <v>86</v>
      </c>
      <c r="I17" s="155" t="e">
        <f t="array" aca="1" ref="I17" ca="1">IF(ISBLANK(INDIRECT("'"&amp;CountryList!$J$5&amp;"'!"&amp;CHAR(96+I$1)&amp;$A18)),"",INDIRECT("'"&amp;CountryList!$J$5&amp;"'!"&amp;CHAR(96+I$1)&amp;$A18))</f>
        <v>#REF!</v>
      </c>
    </row>
    <row r="18" spans="1:9" ht="16" x14ac:dyDescent="0.2">
      <c r="A18">
        <v>16</v>
      </c>
      <c r="B18" s="145" t="s">
        <v>298</v>
      </c>
      <c r="C18" s="150"/>
      <c r="D18" s="150" t="e">
        <f t="array" aca="1" ref="D18" ca="1">IF(ISBLANK(INDIRECT("'"&amp;CountryList!$J$5&amp;"'!"&amp;CHAR(96+D$1)&amp;$A19)),"",INDIRECT("'"&amp;CountryList!$J$5&amp;"'!"&amp;CHAR(96+D$1)&amp;$A19))</f>
        <v>#REF!</v>
      </c>
      <c r="E18" s="150" t="e">
        <f t="array" aca="1" ref="E18" ca="1">IF(ISBLANK(INDIRECT("'"&amp;CountryList!$J$5&amp;"'!"&amp;CHAR(96+E$1)&amp;$A19)),"",INDIRECT("'"&amp;CountryList!$J$5&amp;"'!"&amp;CHAR(96+E$1)&amp;$A19))</f>
        <v>#REF!</v>
      </c>
      <c r="F18" s="150" t="e">
        <f t="array" aca="1" ref="F18" ca="1">IF(ISBLANK(INDIRECT("'"&amp;CountryList!$J$5&amp;"'!"&amp;CHAR(96+F$1)&amp;$A19)),"",INDIRECT("'"&amp;CountryList!$J$5&amp;"'!"&amp;CHAR(96+F$1)&amp;$A19))</f>
        <v>#REF!</v>
      </c>
      <c r="G18" s="150" t="e">
        <f t="array" aca="1" ref="G18" ca="1">IF(ISBLANK(INDIRECT("'"&amp;CountryList!$J$5&amp;"'!"&amp;CHAR(96+G$1)&amp;$A19)),"",INDIRECT("'"&amp;CountryList!$J$5&amp;"'!"&amp;CHAR(96+G$1)&amp;$A19))</f>
        <v>#REF!</v>
      </c>
      <c r="H18" s="151" t="s">
        <v>84</v>
      </c>
      <c r="I18" s="155" t="e">
        <f t="array" aca="1" ref="I18" ca="1">IF(ISBLANK(INDIRECT("'"&amp;CountryList!$J$5&amp;"'!"&amp;CHAR(96+I$1)&amp;$A19)),"",INDIRECT("'"&amp;CountryList!$J$5&amp;"'!"&amp;CHAR(96+I$1)&amp;$A19))</f>
        <v>#REF!</v>
      </c>
    </row>
    <row r="19" spans="1:9" ht="29" customHeight="1" x14ac:dyDescent="0.2">
      <c r="A19">
        <v>17</v>
      </c>
      <c r="B19" s="109" t="s">
        <v>299</v>
      </c>
      <c r="C19" s="112"/>
      <c r="D19" s="150" t="e">
        <f t="array" aca="1" ref="D19" ca="1">IF(ISBLANK(INDIRECT("'"&amp;CountryList!$J$5&amp;"'!"&amp;CHAR(96+D$1)&amp;$A20)),"",INDIRECT("'"&amp;CountryList!$J$5&amp;"'!"&amp;CHAR(96+D$1)&amp;$A20))</f>
        <v>#REF!</v>
      </c>
      <c r="E19" s="150" t="e">
        <f t="array" aca="1" ref="E19" ca="1">IF(ISBLANK(INDIRECT("'"&amp;CountryList!$J$5&amp;"'!"&amp;CHAR(96+E$1)&amp;$A20)),"",INDIRECT("'"&amp;CountryList!$J$5&amp;"'!"&amp;CHAR(96+E$1)&amp;$A20))</f>
        <v>#REF!</v>
      </c>
      <c r="F19" s="150" t="e">
        <f t="array" aca="1" ref="F19" ca="1">IF(ISBLANK(INDIRECT("'"&amp;CountryList!$J$5&amp;"'!"&amp;CHAR(96+F$1)&amp;$A20)),"",INDIRECT("'"&amp;CountryList!$J$5&amp;"'!"&amp;CHAR(96+F$1)&amp;$A20))</f>
        <v>#REF!</v>
      </c>
      <c r="G19" s="150" t="e">
        <f t="array" aca="1" ref="G19" ca="1">IF(ISBLANK(INDIRECT("'"&amp;CountryList!$J$5&amp;"'!"&amp;CHAR(96+G$1)&amp;$A20)),"",INDIRECT("'"&amp;CountryList!$J$5&amp;"'!"&amp;CHAR(96+G$1)&amp;$A20))</f>
        <v>#REF!</v>
      </c>
      <c r="H19" s="153" t="s">
        <v>86</v>
      </c>
      <c r="I19" s="155" t="e">
        <f t="array" aca="1" ref="I19" ca="1">IF(ISBLANK(INDIRECT("'"&amp;CountryList!$J$5&amp;"'!"&amp;CHAR(96+I$1)&amp;$A20)),"",INDIRECT("'"&amp;CountryList!$J$5&amp;"'!"&amp;CHAR(96+I$1)&amp;$A20))</f>
        <v>#REF!</v>
      </c>
    </row>
    <row r="20" spans="1:9" ht="29" customHeight="1" x14ac:dyDescent="0.2">
      <c r="A20">
        <v>18</v>
      </c>
      <c r="B20" s="147" t="s">
        <v>300</v>
      </c>
      <c r="C20" s="112"/>
      <c r="D20" s="150" t="e">
        <f t="array" aca="1" ref="D20" ca="1">IF(ISBLANK(INDIRECT("'"&amp;CountryList!$J$5&amp;"'!"&amp;CHAR(96+D$1)&amp;$A21)),"",INDIRECT("'"&amp;CountryList!$J$5&amp;"'!"&amp;CHAR(96+D$1)&amp;$A21))</f>
        <v>#REF!</v>
      </c>
      <c r="E20" s="150" t="e">
        <f t="array" aca="1" ref="E20" ca="1">IF(ISBLANK(INDIRECT("'"&amp;CountryList!$J$5&amp;"'!"&amp;CHAR(96+E$1)&amp;$A21)),"",INDIRECT("'"&amp;CountryList!$J$5&amp;"'!"&amp;CHAR(96+E$1)&amp;$A21))</f>
        <v>#REF!</v>
      </c>
      <c r="F20" s="150" t="e">
        <f t="array" aca="1" ref="F20" ca="1">IF(ISBLANK(INDIRECT("'"&amp;CountryList!$J$5&amp;"'!"&amp;CHAR(96+F$1)&amp;$A21)),"",INDIRECT("'"&amp;CountryList!$J$5&amp;"'!"&amp;CHAR(96+F$1)&amp;$A21))</f>
        <v>#REF!</v>
      </c>
      <c r="G20" s="150" t="e">
        <f t="array" aca="1" ref="G20" ca="1">IF(ISBLANK(INDIRECT("'"&amp;CountryList!$J$5&amp;"'!"&amp;CHAR(96+G$1)&amp;$A21)),"",INDIRECT("'"&amp;CountryList!$J$5&amp;"'!"&amp;CHAR(96+G$1)&amp;$A21))</f>
        <v>#REF!</v>
      </c>
      <c r="H20" s="153" t="s">
        <v>86</v>
      </c>
      <c r="I20" s="155" t="e">
        <f t="array" aca="1" ref="I20" ca="1">IF(ISBLANK(INDIRECT("'"&amp;CountryList!$J$5&amp;"'!"&amp;CHAR(96+I$1)&amp;$A21)),"",INDIRECT("'"&amp;CountryList!$J$5&amp;"'!"&amp;CHAR(96+I$1)&amp;$A21))</f>
        <v>#REF!</v>
      </c>
    </row>
    <row r="21" spans="1:9" ht="16" x14ac:dyDescent="0.2">
      <c r="A21">
        <v>19</v>
      </c>
      <c r="B21" s="145" t="s">
        <v>301</v>
      </c>
      <c r="C21" s="150"/>
      <c r="D21" s="150" t="e">
        <f t="array" aca="1" ref="D21" ca="1">IF(ISBLANK(INDIRECT("'"&amp;CountryList!$J$5&amp;"'!"&amp;CHAR(96+D$1)&amp;$A22)),"",INDIRECT("'"&amp;CountryList!$J$5&amp;"'!"&amp;CHAR(96+D$1)&amp;$A22))</f>
        <v>#REF!</v>
      </c>
      <c r="E21" s="150" t="e">
        <f t="array" aca="1" ref="E21" ca="1">IF(ISBLANK(INDIRECT("'"&amp;CountryList!$J$5&amp;"'!"&amp;CHAR(96+E$1)&amp;$A22)),"",INDIRECT("'"&amp;CountryList!$J$5&amp;"'!"&amp;CHAR(96+E$1)&amp;$A22))</f>
        <v>#REF!</v>
      </c>
      <c r="F21" s="150" t="e">
        <f t="array" aca="1" ref="F21" ca="1">IF(ISBLANK(INDIRECT("'"&amp;CountryList!$J$5&amp;"'!"&amp;CHAR(96+F$1)&amp;$A22)),"",INDIRECT("'"&amp;CountryList!$J$5&amp;"'!"&amp;CHAR(96+F$1)&amp;$A22))</f>
        <v>#REF!</v>
      </c>
      <c r="G21" s="150" t="e">
        <f t="array" aca="1" ref="G21" ca="1">IF(ISBLANK(INDIRECT("'"&amp;CountryList!$J$5&amp;"'!"&amp;CHAR(96+G$1)&amp;$A22)),"",INDIRECT("'"&amp;CountryList!$J$5&amp;"'!"&amp;CHAR(96+G$1)&amp;$A22))</f>
        <v>#REF!</v>
      </c>
      <c r="H21" s="151" t="s">
        <v>86</v>
      </c>
      <c r="I21" s="155" t="e">
        <f t="array" aca="1" ref="I21" ca="1">IF(ISBLANK(INDIRECT("'"&amp;CountryList!$J$5&amp;"'!"&amp;CHAR(96+I$1)&amp;$A22)),"",INDIRECT("'"&amp;CountryList!$J$5&amp;"'!"&amp;CHAR(96+I$1)&amp;$A22))</f>
        <v>#REF!</v>
      </c>
    </row>
    <row r="22" spans="1:9" ht="29" customHeight="1" x14ac:dyDescent="0.2">
      <c r="A22">
        <v>20</v>
      </c>
      <c r="B22" s="145" t="s">
        <v>302</v>
      </c>
      <c r="C22" s="150"/>
      <c r="D22" s="150" t="e">
        <f t="array" aca="1" ref="D22" ca="1">IF(ISBLANK(INDIRECT("'"&amp;CountryList!$J$5&amp;"'!"&amp;CHAR(96+D$1)&amp;$A23)),"",INDIRECT("'"&amp;CountryList!$J$5&amp;"'!"&amp;CHAR(96+D$1)&amp;$A23))</f>
        <v>#REF!</v>
      </c>
      <c r="E22" s="150" t="e">
        <f t="array" aca="1" ref="E22" ca="1">IF(ISBLANK(INDIRECT("'"&amp;CountryList!$J$5&amp;"'!"&amp;CHAR(96+E$1)&amp;$A23)),"",INDIRECT("'"&amp;CountryList!$J$5&amp;"'!"&amp;CHAR(96+E$1)&amp;$A23))</f>
        <v>#REF!</v>
      </c>
      <c r="F22" s="150" t="e">
        <f t="array" aca="1" ref="F22" ca="1">IF(ISBLANK(INDIRECT("'"&amp;CountryList!$J$5&amp;"'!"&amp;CHAR(96+F$1)&amp;$A23)),"",INDIRECT("'"&amp;CountryList!$J$5&amp;"'!"&amp;CHAR(96+F$1)&amp;$A23))</f>
        <v>#REF!</v>
      </c>
      <c r="G22" s="150" t="e">
        <f t="array" aca="1" ref="G22" ca="1">IF(ISBLANK(INDIRECT("'"&amp;CountryList!$J$5&amp;"'!"&amp;CHAR(96+G$1)&amp;$A23)),"",INDIRECT("'"&amp;CountryList!$J$5&amp;"'!"&amp;CHAR(96+G$1)&amp;$A23))</f>
        <v>#REF!</v>
      </c>
      <c r="H22" s="151" t="s">
        <v>86</v>
      </c>
      <c r="I22" s="155" t="e">
        <f t="array" aca="1" ref="I22" ca="1">IF(ISBLANK(INDIRECT("'"&amp;CountryList!$J$5&amp;"'!"&amp;CHAR(96+I$1)&amp;$A23)),"",INDIRECT("'"&amp;CountryList!$J$5&amp;"'!"&amp;CHAR(96+I$1)&amp;$A23))</f>
        <v>#REF!</v>
      </c>
    </row>
    <row r="23" spans="1:9" ht="30" customHeight="1" x14ac:dyDescent="0.2">
      <c r="A23">
        <v>21</v>
      </c>
      <c r="B23" s="145" t="s">
        <v>302</v>
      </c>
      <c r="C23" s="146" t="s">
        <v>1289</v>
      </c>
      <c r="D23" s="150" t="e">
        <f t="array" aca="1" ref="D23" ca="1">IF(ISBLANK(INDIRECT("'"&amp;CountryList!$J$5&amp;"'!"&amp;CHAR(96+D$1)&amp;$A24)),"",INDIRECT("'"&amp;CountryList!$J$5&amp;"'!"&amp;CHAR(96+D$1)&amp;$A24))</f>
        <v>#REF!</v>
      </c>
      <c r="E23" s="150" t="e">
        <f t="array" aca="1" ref="E23" ca="1">IF(ISBLANK(INDIRECT("'"&amp;CountryList!$J$5&amp;"'!"&amp;CHAR(96+E$1)&amp;$A24)),"",INDIRECT("'"&amp;CountryList!$J$5&amp;"'!"&amp;CHAR(96+E$1)&amp;$A24))</f>
        <v>#REF!</v>
      </c>
      <c r="F23" s="150" t="e">
        <f t="array" aca="1" ref="F23" ca="1">IF(ISBLANK(INDIRECT("'"&amp;CountryList!$J$5&amp;"'!"&amp;CHAR(96+F$1)&amp;$A24)),"",INDIRECT("'"&amp;CountryList!$J$5&amp;"'!"&amp;CHAR(96+F$1)&amp;$A24))</f>
        <v>#REF!</v>
      </c>
      <c r="G23" s="150" t="e">
        <f t="array" aca="1" ref="G23" ca="1">IF(ISBLANK(INDIRECT("'"&amp;CountryList!$J$5&amp;"'!"&amp;CHAR(96+G$1)&amp;$A24)),"",INDIRECT("'"&amp;CountryList!$J$5&amp;"'!"&amp;CHAR(96+G$1)&amp;$A24))</f>
        <v>#REF!</v>
      </c>
      <c r="H23" s="151"/>
      <c r="I23" s="155" t="e">
        <f t="array" aca="1" ref="I23" ca="1">IF(ISBLANK(INDIRECT("'"&amp;CountryList!$J$5&amp;"'!"&amp;CHAR(96+I$1)&amp;$A24)),"",INDIRECT("'"&amp;CountryList!$J$5&amp;"'!"&amp;CHAR(96+I$1)&amp;$A24))</f>
        <v>#REF!</v>
      </c>
    </row>
    <row r="24" spans="1:9" ht="30" customHeight="1" x14ac:dyDescent="0.2">
      <c r="A24">
        <v>22</v>
      </c>
      <c r="B24" s="145" t="s">
        <v>302</v>
      </c>
      <c r="C24" s="146" t="s">
        <v>1290</v>
      </c>
      <c r="D24" s="150" t="e">
        <f t="array" aca="1" ref="D24" ca="1">IF(ISBLANK(INDIRECT("'"&amp;CountryList!$J$5&amp;"'!"&amp;CHAR(96+D$1)&amp;$A25)),"",INDIRECT("'"&amp;CountryList!$J$5&amp;"'!"&amp;CHAR(96+D$1)&amp;$A25))</f>
        <v>#REF!</v>
      </c>
      <c r="E24" s="150" t="e">
        <f t="array" aca="1" ref="E24" ca="1">IF(ISBLANK(INDIRECT("'"&amp;CountryList!$J$5&amp;"'!"&amp;CHAR(96+E$1)&amp;$A25)),"",INDIRECT("'"&amp;CountryList!$J$5&amp;"'!"&amp;CHAR(96+E$1)&amp;$A25))</f>
        <v>#REF!</v>
      </c>
      <c r="F24" s="150" t="e">
        <f t="array" aca="1" ref="F24" ca="1">IF(ISBLANK(INDIRECT("'"&amp;CountryList!$J$5&amp;"'!"&amp;CHAR(96+F$1)&amp;$A25)),"",INDIRECT("'"&amp;CountryList!$J$5&amp;"'!"&amp;CHAR(96+F$1)&amp;$A25))</f>
        <v>#REF!</v>
      </c>
      <c r="G24" s="150" t="e">
        <f t="array" aca="1" ref="G24" ca="1">IF(ISBLANK(INDIRECT("'"&amp;CountryList!$J$5&amp;"'!"&amp;CHAR(96+G$1)&amp;$A25)),"",INDIRECT("'"&amp;CountryList!$J$5&amp;"'!"&amp;CHAR(96+G$1)&amp;$A25))</f>
        <v>#REF!</v>
      </c>
      <c r="H24" s="151"/>
      <c r="I24" s="155" t="e">
        <f t="array" aca="1" ref="I24" ca="1">IF(ISBLANK(INDIRECT("'"&amp;CountryList!$J$5&amp;"'!"&amp;CHAR(96+I$1)&amp;$A25)),"",INDIRECT("'"&amp;CountryList!$J$5&amp;"'!"&amp;CHAR(96+I$1)&amp;$A25))</f>
        <v>#REF!</v>
      </c>
    </row>
    <row r="25" spans="1:9" ht="29" customHeight="1" x14ac:dyDescent="0.2">
      <c r="A25">
        <v>23</v>
      </c>
      <c r="B25" s="145" t="s">
        <v>303</v>
      </c>
      <c r="C25" s="150"/>
      <c r="D25" s="150" t="e">
        <f t="array" aca="1" ref="D25" ca="1">IF(ISBLANK(INDIRECT("'"&amp;CountryList!$J$5&amp;"'!"&amp;CHAR(96+D$1)&amp;$A26)),"",INDIRECT("'"&amp;CountryList!$J$5&amp;"'!"&amp;CHAR(96+D$1)&amp;$A26))</f>
        <v>#REF!</v>
      </c>
      <c r="E25" s="150" t="e">
        <f t="array" aca="1" ref="E25" ca="1">IF(ISBLANK(INDIRECT("'"&amp;CountryList!$J$5&amp;"'!"&amp;CHAR(96+E$1)&amp;$A26)),"",INDIRECT("'"&amp;CountryList!$J$5&amp;"'!"&amp;CHAR(96+E$1)&amp;$A26))</f>
        <v>#REF!</v>
      </c>
      <c r="F25" s="150" t="e">
        <f t="array" aca="1" ref="F25" ca="1">IF(ISBLANK(INDIRECT("'"&amp;CountryList!$J$5&amp;"'!"&amp;CHAR(96+F$1)&amp;$A26)),"",INDIRECT("'"&amp;CountryList!$J$5&amp;"'!"&amp;CHAR(96+F$1)&amp;$A26))</f>
        <v>#REF!</v>
      </c>
      <c r="G25" s="150" t="e">
        <f t="array" aca="1" ref="G25" ca="1">IF(ISBLANK(INDIRECT("'"&amp;CountryList!$J$5&amp;"'!"&amp;CHAR(96+G$1)&amp;$A26)),"",INDIRECT("'"&amp;CountryList!$J$5&amp;"'!"&amp;CHAR(96+G$1)&amp;$A26))</f>
        <v>#REF!</v>
      </c>
      <c r="H25" s="151" t="s">
        <v>86</v>
      </c>
      <c r="I25" s="155" t="e">
        <f t="array" aca="1" ref="I25" ca="1">IF(ISBLANK(INDIRECT("'"&amp;CountryList!$J$5&amp;"'!"&amp;CHAR(96+I$1)&amp;$A26)),"",INDIRECT("'"&amp;CountryList!$J$5&amp;"'!"&amp;CHAR(96+I$1)&amp;$A26))</f>
        <v>#REF!</v>
      </c>
    </row>
    <row r="26" spans="1:9" ht="30" customHeight="1" x14ac:dyDescent="0.2">
      <c r="A26">
        <v>24</v>
      </c>
      <c r="B26" s="145" t="s">
        <v>303</v>
      </c>
      <c r="C26" s="146" t="s">
        <v>1289</v>
      </c>
      <c r="D26" s="150" t="e">
        <f t="array" aca="1" ref="D26" ca="1">IF(ISBLANK(INDIRECT("'"&amp;CountryList!$J$5&amp;"'!"&amp;CHAR(96+D$1)&amp;$A27)),"",INDIRECT("'"&amp;CountryList!$J$5&amp;"'!"&amp;CHAR(96+D$1)&amp;$A27))</f>
        <v>#REF!</v>
      </c>
      <c r="E26" s="150" t="e">
        <f t="array" aca="1" ref="E26" ca="1">IF(ISBLANK(INDIRECT("'"&amp;CountryList!$J$5&amp;"'!"&amp;CHAR(96+E$1)&amp;$A27)),"",INDIRECT("'"&amp;CountryList!$J$5&amp;"'!"&amp;CHAR(96+E$1)&amp;$A27))</f>
        <v>#REF!</v>
      </c>
      <c r="F26" s="150" t="e">
        <f t="array" aca="1" ref="F26" ca="1">IF(ISBLANK(INDIRECT("'"&amp;CountryList!$J$5&amp;"'!"&amp;CHAR(96+F$1)&amp;$A27)),"",INDIRECT("'"&amp;CountryList!$J$5&amp;"'!"&amp;CHAR(96+F$1)&amp;$A27))</f>
        <v>#REF!</v>
      </c>
      <c r="G26" s="150" t="e">
        <f t="array" aca="1" ref="G26" ca="1">IF(ISBLANK(INDIRECT("'"&amp;CountryList!$J$5&amp;"'!"&amp;CHAR(96+G$1)&amp;$A27)),"",INDIRECT("'"&amp;CountryList!$J$5&amp;"'!"&amp;CHAR(96+G$1)&amp;$A27))</f>
        <v>#REF!</v>
      </c>
      <c r="H26" s="151"/>
      <c r="I26" s="155" t="e">
        <f t="array" aca="1" ref="I26" ca="1">IF(ISBLANK(INDIRECT("'"&amp;CountryList!$J$5&amp;"'!"&amp;CHAR(96+I$1)&amp;$A27)),"",INDIRECT("'"&amp;CountryList!$J$5&amp;"'!"&amp;CHAR(96+I$1)&amp;$A27))</f>
        <v>#REF!</v>
      </c>
    </row>
    <row r="27" spans="1:9" ht="30" customHeight="1" x14ac:dyDescent="0.2">
      <c r="A27">
        <v>25</v>
      </c>
      <c r="B27" s="145" t="s">
        <v>303</v>
      </c>
      <c r="C27" s="146" t="s">
        <v>1290</v>
      </c>
      <c r="D27" s="150" t="e">
        <f t="array" aca="1" ref="D27" ca="1">IF(ISBLANK(INDIRECT("'"&amp;CountryList!$J$5&amp;"'!"&amp;CHAR(96+D$1)&amp;$A28)),"",INDIRECT("'"&amp;CountryList!$J$5&amp;"'!"&amp;CHAR(96+D$1)&amp;$A28))</f>
        <v>#REF!</v>
      </c>
      <c r="E27" s="150" t="e">
        <f t="array" aca="1" ref="E27" ca="1">IF(ISBLANK(INDIRECT("'"&amp;CountryList!$J$5&amp;"'!"&amp;CHAR(96+E$1)&amp;$A28)),"",INDIRECT("'"&amp;CountryList!$J$5&amp;"'!"&amp;CHAR(96+E$1)&amp;$A28))</f>
        <v>#REF!</v>
      </c>
      <c r="F27" s="150" t="e">
        <f t="array" aca="1" ref="F27" ca="1">IF(ISBLANK(INDIRECT("'"&amp;CountryList!$J$5&amp;"'!"&amp;CHAR(96+F$1)&amp;$A28)),"",INDIRECT("'"&amp;CountryList!$J$5&amp;"'!"&amp;CHAR(96+F$1)&amp;$A28))</f>
        <v>#REF!</v>
      </c>
      <c r="G27" s="150" t="e">
        <f t="array" aca="1" ref="G27" ca="1">IF(ISBLANK(INDIRECT("'"&amp;CountryList!$J$5&amp;"'!"&amp;CHAR(96+G$1)&amp;$A28)),"",INDIRECT("'"&amp;CountryList!$J$5&amp;"'!"&amp;CHAR(96+G$1)&amp;$A28))</f>
        <v>#REF!</v>
      </c>
      <c r="H27" s="151"/>
      <c r="I27" s="155" t="e">
        <f t="array" aca="1" ref="I27" ca="1">IF(ISBLANK(INDIRECT("'"&amp;CountryList!$J$5&amp;"'!"&amp;CHAR(96+I$1)&amp;$A28)),"",INDIRECT("'"&amp;CountryList!$J$5&amp;"'!"&amp;CHAR(96+I$1)&amp;$A28))</f>
        <v>#REF!</v>
      </c>
    </row>
    <row r="28" spans="1:9" ht="29" customHeight="1" x14ac:dyDescent="0.2">
      <c r="A28">
        <v>26</v>
      </c>
      <c r="B28" s="145" t="s">
        <v>304</v>
      </c>
      <c r="C28" s="150"/>
      <c r="D28" s="150" t="e">
        <f t="array" aca="1" ref="D28" ca="1">IF(ISBLANK(INDIRECT("'"&amp;CountryList!$J$5&amp;"'!"&amp;CHAR(96+D$1)&amp;$A29)),"",INDIRECT("'"&amp;CountryList!$J$5&amp;"'!"&amp;CHAR(96+D$1)&amp;$A29))</f>
        <v>#REF!</v>
      </c>
      <c r="E28" s="150" t="e">
        <f t="array" aca="1" ref="E28" ca="1">IF(ISBLANK(INDIRECT("'"&amp;CountryList!$J$5&amp;"'!"&amp;CHAR(96+E$1)&amp;$A29)),"",INDIRECT("'"&amp;CountryList!$J$5&amp;"'!"&amp;CHAR(96+E$1)&amp;$A29))</f>
        <v>#REF!</v>
      </c>
      <c r="F28" s="150" t="e">
        <f t="array" aca="1" ref="F28" ca="1">IF(ISBLANK(INDIRECT("'"&amp;CountryList!$J$5&amp;"'!"&amp;CHAR(96+F$1)&amp;$A29)),"",INDIRECT("'"&amp;CountryList!$J$5&amp;"'!"&amp;CHAR(96+F$1)&amp;$A29))</f>
        <v>#REF!</v>
      </c>
      <c r="G28" s="150" t="e">
        <f t="array" aca="1" ref="G28" ca="1">IF(ISBLANK(INDIRECT("'"&amp;CountryList!$J$5&amp;"'!"&amp;CHAR(96+G$1)&amp;$A29)),"",INDIRECT("'"&amp;CountryList!$J$5&amp;"'!"&amp;CHAR(96+G$1)&amp;$A29))</f>
        <v>#REF!</v>
      </c>
      <c r="H28" s="151" t="s">
        <v>86</v>
      </c>
      <c r="I28" s="155" t="e">
        <f t="array" aca="1" ref="I28" ca="1">IF(ISBLANK(INDIRECT("'"&amp;CountryList!$J$5&amp;"'!"&amp;CHAR(96+I$1)&amp;$A29)),"",INDIRECT("'"&amp;CountryList!$J$5&amp;"'!"&amp;CHAR(96+I$1)&amp;$A29))</f>
        <v>#REF!</v>
      </c>
    </row>
    <row r="29" spans="1:9" ht="30" customHeight="1" x14ac:dyDescent="0.2">
      <c r="A29">
        <v>27</v>
      </c>
      <c r="B29" s="145" t="s">
        <v>304</v>
      </c>
      <c r="C29" s="146" t="s">
        <v>1289</v>
      </c>
      <c r="D29" s="150" t="e">
        <f t="array" aca="1" ref="D29" ca="1">IF(ISBLANK(INDIRECT("'"&amp;CountryList!$J$5&amp;"'!"&amp;CHAR(96+D$1)&amp;$A30)),"",INDIRECT("'"&amp;CountryList!$J$5&amp;"'!"&amp;CHAR(96+D$1)&amp;$A30))</f>
        <v>#REF!</v>
      </c>
      <c r="E29" s="150" t="e">
        <f t="array" aca="1" ref="E29" ca="1">IF(ISBLANK(INDIRECT("'"&amp;CountryList!$J$5&amp;"'!"&amp;CHAR(96+E$1)&amp;$A30)),"",INDIRECT("'"&amp;CountryList!$J$5&amp;"'!"&amp;CHAR(96+E$1)&amp;$A30))</f>
        <v>#REF!</v>
      </c>
      <c r="F29" s="150" t="e">
        <f t="array" aca="1" ref="F29" ca="1">IF(ISBLANK(INDIRECT("'"&amp;CountryList!$J$5&amp;"'!"&amp;CHAR(96+F$1)&amp;$A30)),"",INDIRECT("'"&amp;CountryList!$J$5&amp;"'!"&amp;CHAR(96+F$1)&amp;$A30))</f>
        <v>#REF!</v>
      </c>
      <c r="G29" s="150" t="e">
        <f t="array" aca="1" ref="G29" ca="1">IF(ISBLANK(INDIRECT("'"&amp;CountryList!$J$5&amp;"'!"&amp;CHAR(96+G$1)&amp;$A30)),"",INDIRECT("'"&amp;CountryList!$J$5&amp;"'!"&amp;CHAR(96+G$1)&amp;$A30))</f>
        <v>#REF!</v>
      </c>
      <c r="H29" s="151"/>
      <c r="I29" s="155" t="e">
        <f t="array" aca="1" ref="I29" ca="1">IF(ISBLANK(INDIRECT("'"&amp;CountryList!$J$5&amp;"'!"&amp;CHAR(96+I$1)&amp;$A30)),"",INDIRECT("'"&amp;CountryList!$J$5&amp;"'!"&amp;CHAR(96+I$1)&amp;$A30))</f>
        <v>#REF!</v>
      </c>
    </row>
    <row r="30" spans="1:9" ht="30" customHeight="1" x14ac:dyDescent="0.2">
      <c r="A30">
        <v>28</v>
      </c>
      <c r="B30" s="145" t="s">
        <v>304</v>
      </c>
      <c r="C30" s="146" t="s">
        <v>1290</v>
      </c>
      <c r="D30" s="150" t="e">
        <f t="array" aca="1" ref="D30" ca="1">IF(ISBLANK(INDIRECT("'"&amp;CountryList!$J$5&amp;"'!"&amp;CHAR(96+D$1)&amp;$A31)),"",INDIRECT("'"&amp;CountryList!$J$5&amp;"'!"&amp;CHAR(96+D$1)&amp;$A31))</f>
        <v>#REF!</v>
      </c>
      <c r="E30" s="150" t="e">
        <f t="array" aca="1" ref="E30" ca="1">IF(ISBLANK(INDIRECT("'"&amp;CountryList!$J$5&amp;"'!"&amp;CHAR(96+E$1)&amp;$A31)),"",INDIRECT("'"&amp;CountryList!$J$5&amp;"'!"&amp;CHAR(96+E$1)&amp;$A31))</f>
        <v>#REF!</v>
      </c>
      <c r="F30" s="150" t="e">
        <f t="array" aca="1" ref="F30" ca="1">IF(ISBLANK(INDIRECT("'"&amp;CountryList!$J$5&amp;"'!"&amp;CHAR(96+F$1)&amp;$A31)),"",INDIRECT("'"&amp;CountryList!$J$5&amp;"'!"&amp;CHAR(96+F$1)&amp;$A31))</f>
        <v>#REF!</v>
      </c>
      <c r="G30" s="150" t="e">
        <f t="array" aca="1" ref="G30" ca="1">IF(ISBLANK(INDIRECT("'"&amp;CountryList!$J$5&amp;"'!"&amp;CHAR(96+G$1)&amp;$A31)),"",INDIRECT("'"&amp;CountryList!$J$5&amp;"'!"&amp;CHAR(96+G$1)&amp;$A31))</f>
        <v>#REF!</v>
      </c>
      <c r="H30" s="151"/>
      <c r="I30" s="155" t="e">
        <f t="array" aca="1" ref="I30" ca="1">IF(ISBLANK(INDIRECT("'"&amp;CountryList!$J$5&amp;"'!"&amp;CHAR(96+I$1)&amp;$A31)),"",INDIRECT("'"&amp;CountryList!$J$5&amp;"'!"&amp;CHAR(96+I$1)&amp;$A31))</f>
        <v>#REF!</v>
      </c>
    </row>
    <row r="31" spans="1:9" ht="16" x14ac:dyDescent="0.2">
      <c r="A31">
        <v>29</v>
      </c>
      <c r="B31" s="145" t="s">
        <v>305</v>
      </c>
      <c r="C31" s="150"/>
      <c r="D31" s="150" t="e">
        <f t="array" aca="1" ref="D31" ca="1">IF(ISBLANK(INDIRECT("'"&amp;CountryList!$J$5&amp;"'!"&amp;CHAR(96+D$1)&amp;$A32)),"",INDIRECT("'"&amp;CountryList!$J$5&amp;"'!"&amp;CHAR(96+D$1)&amp;$A32))</f>
        <v>#REF!</v>
      </c>
      <c r="E31" s="150" t="e">
        <f t="array" aca="1" ref="E31" ca="1">IF(ISBLANK(INDIRECT("'"&amp;CountryList!$J$5&amp;"'!"&amp;CHAR(96+E$1)&amp;$A32)),"",INDIRECT("'"&amp;CountryList!$J$5&amp;"'!"&amp;CHAR(96+E$1)&amp;$A32))</f>
        <v>#REF!</v>
      </c>
      <c r="F31" s="150" t="e">
        <f t="array" aca="1" ref="F31" ca="1">IF(ISBLANK(INDIRECT("'"&amp;CountryList!$J$5&amp;"'!"&amp;CHAR(96+F$1)&amp;$A32)),"",INDIRECT("'"&amp;CountryList!$J$5&amp;"'!"&amp;CHAR(96+F$1)&amp;$A32))</f>
        <v>#REF!</v>
      </c>
      <c r="G31" s="150" t="e">
        <f t="array" aca="1" ref="G31" ca="1">IF(ISBLANK(INDIRECT("'"&amp;CountryList!$J$5&amp;"'!"&amp;CHAR(96+G$1)&amp;$A32)),"",INDIRECT("'"&amp;CountryList!$J$5&amp;"'!"&amp;CHAR(96+G$1)&amp;$A32))</f>
        <v>#REF!</v>
      </c>
      <c r="H31" s="151" t="s">
        <v>86</v>
      </c>
      <c r="I31" s="155" t="e">
        <f t="array" aca="1" ref="I31" ca="1">IF(ISBLANK(INDIRECT("'"&amp;CountryList!$J$5&amp;"'!"&amp;CHAR(96+I$1)&amp;$A32)),"",INDIRECT("'"&amp;CountryList!$J$5&amp;"'!"&amp;CHAR(96+I$1)&amp;$A32))</f>
        <v>#REF!</v>
      </c>
    </row>
    <row r="32" spans="1:9" ht="15" customHeight="1" x14ac:dyDescent="0.2">
      <c r="A32">
        <v>30</v>
      </c>
      <c r="B32" s="145" t="s">
        <v>305</v>
      </c>
      <c r="C32" s="146" t="s">
        <v>1289</v>
      </c>
      <c r="D32" s="150" t="e">
        <f t="array" aca="1" ref="D32" ca="1">IF(ISBLANK(INDIRECT("'"&amp;CountryList!$J$5&amp;"'!"&amp;CHAR(96+D$1)&amp;$A33)),"",INDIRECT("'"&amp;CountryList!$J$5&amp;"'!"&amp;CHAR(96+D$1)&amp;$A33))</f>
        <v>#REF!</v>
      </c>
      <c r="E32" s="150" t="e">
        <f t="array" aca="1" ref="E32" ca="1">IF(ISBLANK(INDIRECT("'"&amp;CountryList!$J$5&amp;"'!"&amp;CHAR(96+E$1)&amp;$A33)),"",INDIRECT("'"&amp;CountryList!$J$5&amp;"'!"&amp;CHAR(96+E$1)&amp;$A33))</f>
        <v>#REF!</v>
      </c>
      <c r="F32" s="150" t="e">
        <f t="array" aca="1" ref="F32" ca="1">IF(ISBLANK(INDIRECT("'"&amp;CountryList!$J$5&amp;"'!"&amp;CHAR(96+F$1)&amp;$A33)),"",INDIRECT("'"&amp;CountryList!$J$5&amp;"'!"&amp;CHAR(96+F$1)&amp;$A33))</f>
        <v>#REF!</v>
      </c>
      <c r="G32" s="150" t="e">
        <f t="array" aca="1" ref="G32" ca="1">IF(ISBLANK(INDIRECT("'"&amp;CountryList!$J$5&amp;"'!"&amp;CHAR(96+G$1)&amp;$A33)),"",INDIRECT("'"&amp;CountryList!$J$5&amp;"'!"&amp;CHAR(96+G$1)&amp;$A33))</f>
        <v>#REF!</v>
      </c>
      <c r="H32" s="151"/>
      <c r="I32" s="155" t="e">
        <f t="array" aca="1" ref="I32" ca="1">IF(ISBLANK(INDIRECT("'"&amp;CountryList!$J$5&amp;"'!"&amp;CHAR(96+I$1)&amp;$A33)),"",INDIRECT("'"&amp;CountryList!$J$5&amp;"'!"&amp;CHAR(96+I$1)&amp;$A33))</f>
        <v>#REF!</v>
      </c>
    </row>
    <row r="33" spans="1:9" ht="16" x14ac:dyDescent="0.2">
      <c r="A33">
        <v>31</v>
      </c>
      <c r="B33" s="145" t="s">
        <v>305</v>
      </c>
      <c r="C33" s="146" t="s">
        <v>1290</v>
      </c>
      <c r="D33" s="150" t="e">
        <f t="array" aca="1" ref="D33" ca="1">IF(ISBLANK(INDIRECT("'"&amp;CountryList!$J$5&amp;"'!"&amp;CHAR(96+D$1)&amp;$A34)),"",INDIRECT("'"&amp;CountryList!$J$5&amp;"'!"&amp;CHAR(96+D$1)&amp;$A34))</f>
        <v>#REF!</v>
      </c>
      <c r="E33" s="150" t="e">
        <f t="array" aca="1" ref="E33" ca="1">IF(ISBLANK(INDIRECT("'"&amp;CountryList!$J$5&amp;"'!"&amp;CHAR(96+E$1)&amp;$A34)),"",INDIRECT("'"&amp;CountryList!$J$5&amp;"'!"&amp;CHAR(96+E$1)&amp;$A34))</f>
        <v>#REF!</v>
      </c>
      <c r="F33" s="150" t="e">
        <f t="array" aca="1" ref="F33" ca="1">IF(ISBLANK(INDIRECT("'"&amp;CountryList!$J$5&amp;"'!"&amp;CHAR(96+F$1)&amp;$A34)),"",INDIRECT("'"&amp;CountryList!$J$5&amp;"'!"&amp;CHAR(96+F$1)&amp;$A34))</f>
        <v>#REF!</v>
      </c>
      <c r="G33" s="150" t="e">
        <f t="array" aca="1" ref="G33" ca="1">IF(ISBLANK(INDIRECT("'"&amp;CountryList!$J$5&amp;"'!"&amp;CHAR(96+G$1)&amp;$A34)),"",INDIRECT("'"&amp;CountryList!$J$5&amp;"'!"&amp;CHAR(96+G$1)&amp;$A34))</f>
        <v>#REF!</v>
      </c>
      <c r="H33" s="151"/>
      <c r="I33" s="155" t="e">
        <f t="array" aca="1" ref="I33" ca="1">IF(ISBLANK(INDIRECT("'"&amp;CountryList!$J$5&amp;"'!"&amp;CHAR(96+I$1)&amp;$A34)),"",INDIRECT("'"&amp;CountryList!$J$5&amp;"'!"&amp;CHAR(96+I$1)&amp;$A34))</f>
        <v>#REF!</v>
      </c>
    </row>
    <row r="34" spans="1:9" ht="16" x14ac:dyDescent="0.2">
      <c r="A34">
        <v>32</v>
      </c>
      <c r="B34" s="145" t="s">
        <v>306</v>
      </c>
      <c r="C34" s="150"/>
      <c r="D34" s="150" t="e">
        <f t="array" aca="1" ref="D34" ca="1">IF(ISBLANK(INDIRECT("'"&amp;CountryList!$J$5&amp;"'!"&amp;CHAR(96+D$1)&amp;$A35)),"",INDIRECT("'"&amp;CountryList!$J$5&amp;"'!"&amp;CHAR(96+D$1)&amp;$A35))</f>
        <v>#REF!</v>
      </c>
      <c r="E34" s="150" t="e">
        <f t="array" aca="1" ref="E34" ca="1">IF(ISBLANK(INDIRECT("'"&amp;CountryList!$J$5&amp;"'!"&amp;CHAR(96+E$1)&amp;$A35)),"",INDIRECT("'"&amp;CountryList!$J$5&amp;"'!"&amp;CHAR(96+E$1)&amp;$A35))</f>
        <v>#REF!</v>
      </c>
      <c r="F34" s="150" t="e">
        <f t="array" aca="1" ref="F34" ca="1">IF(ISBLANK(INDIRECT("'"&amp;CountryList!$J$5&amp;"'!"&amp;CHAR(96+F$1)&amp;$A35)),"",INDIRECT("'"&amp;CountryList!$J$5&amp;"'!"&amp;CHAR(96+F$1)&amp;$A35))</f>
        <v>#REF!</v>
      </c>
      <c r="G34" s="150" t="e">
        <f t="array" aca="1" ref="G34" ca="1">IF(ISBLANK(INDIRECT("'"&amp;CountryList!$J$5&amp;"'!"&amp;CHAR(96+G$1)&amp;$A35)),"",INDIRECT("'"&amp;CountryList!$J$5&amp;"'!"&amp;CHAR(96+G$1)&amp;$A35))</f>
        <v>#REF!</v>
      </c>
      <c r="H34" s="151" t="s">
        <v>86</v>
      </c>
      <c r="I34" s="155" t="e">
        <f t="array" aca="1" ref="I34" ca="1">IF(ISBLANK(INDIRECT("'"&amp;CountryList!$J$5&amp;"'!"&amp;CHAR(96+I$1)&amp;$A35)),"",INDIRECT("'"&amp;CountryList!$J$5&amp;"'!"&amp;CHAR(96+I$1)&amp;$A35))</f>
        <v>#REF!</v>
      </c>
    </row>
    <row r="35" spans="1:9" ht="16" x14ac:dyDescent="0.2">
      <c r="A35">
        <v>33</v>
      </c>
      <c r="B35" s="145" t="s">
        <v>306</v>
      </c>
      <c r="C35" s="146" t="s">
        <v>1289</v>
      </c>
      <c r="D35" s="150" t="e">
        <f t="array" aca="1" ref="D35" ca="1">IF(ISBLANK(INDIRECT("'"&amp;CountryList!$J$5&amp;"'!"&amp;CHAR(96+D$1)&amp;$A36)),"",INDIRECT("'"&amp;CountryList!$J$5&amp;"'!"&amp;CHAR(96+D$1)&amp;$A36))</f>
        <v>#REF!</v>
      </c>
      <c r="E35" s="150" t="e">
        <f t="array" aca="1" ref="E35" ca="1">IF(ISBLANK(INDIRECT("'"&amp;CountryList!$J$5&amp;"'!"&amp;CHAR(96+E$1)&amp;$A36)),"",INDIRECT("'"&amp;CountryList!$J$5&amp;"'!"&amp;CHAR(96+E$1)&amp;$A36))</f>
        <v>#REF!</v>
      </c>
      <c r="F35" s="150" t="e">
        <f t="array" aca="1" ref="F35" ca="1">IF(ISBLANK(INDIRECT("'"&amp;CountryList!$J$5&amp;"'!"&amp;CHAR(96+F$1)&amp;$A36)),"",INDIRECT("'"&amp;CountryList!$J$5&amp;"'!"&amp;CHAR(96+F$1)&amp;$A36))</f>
        <v>#REF!</v>
      </c>
      <c r="G35" s="150" t="e">
        <f t="array" aca="1" ref="G35" ca="1">IF(ISBLANK(INDIRECT("'"&amp;CountryList!$J$5&amp;"'!"&amp;CHAR(96+G$1)&amp;$A36)),"",INDIRECT("'"&amp;CountryList!$J$5&amp;"'!"&amp;CHAR(96+G$1)&amp;$A36))</f>
        <v>#REF!</v>
      </c>
      <c r="H35" s="151"/>
      <c r="I35" s="155" t="e">
        <f t="array" aca="1" ref="I35" ca="1">IF(ISBLANK(INDIRECT("'"&amp;CountryList!$J$5&amp;"'!"&amp;CHAR(96+I$1)&amp;$A36)),"",INDIRECT("'"&amp;CountryList!$J$5&amp;"'!"&amp;CHAR(96+I$1)&amp;$A36))</f>
        <v>#REF!</v>
      </c>
    </row>
    <row r="36" spans="1:9" ht="16" x14ac:dyDescent="0.2">
      <c r="A36">
        <v>34</v>
      </c>
      <c r="B36" s="145" t="s">
        <v>306</v>
      </c>
      <c r="C36" s="146" t="s">
        <v>1290</v>
      </c>
      <c r="D36" s="150" t="e">
        <f t="array" aca="1" ref="D36" ca="1">IF(ISBLANK(INDIRECT("'"&amp;CountryList!$J$5&amp;"'!"&amp;CHAR(96+D$1)&amp;$A37)),"",INDIRECT("'"&amp;CountryList!$J$5&amp;"'!"&amp;CHAR(96+D$1)&amp;$A37))</f>
        <v>#REF!</v>
      </c>
      <c r="E36" s="150" t="e">
        <f t="array" aca="1" ref="E36" ca="1">IF(ISBLANK(INDIRECT("'"&amp;CountryList!$J$5&amp;"'!"&amp;CHAR(96+E$1)&amp;$A37)),"",INDIRECT("'"&amp;CountryList!$J$5&amp;"'!"&amp;CHAR(96+E$1)&amp;$A37))</f>
        <v>#REF!</v>
      </c>
      <c r="F36" s="150" t="e">
        <f t="array" aca="1" ref="F36" ca="1">IF(ISBLANK(INDIRECT("'"&amp;CountryList!$J$5&amp;"'!"&amp;CHAR(96+F$1)&amp;$A37)),"",INDIRECT("'"&amp;CountryList!$J$5&amp;"'!"&amp;CHAR(96+F$1)&amp;$A37))</f>
        <v>#REF!</v>
      </c>
      <c r="G36" s="150" t="e">
        <f t="array" aca="1" ref="G36" ca="1">IF(ISBLANK(INDIRECT("'"&amp;CountryList!$J$5&amp;"'!"&amp;CHAR(96+G$1)&amp;$A37)),"",INDIRECT("'"&amp;CountryList!$J$5&amp;"'!"&amp;CHAR(96+G$1)&amp;$A37))</f>
        <v>#REF!</v>
      </c>
      <c r="H36" s="151"/>
      <c r="I36" s="155" t="e">
        <f t="array" aca="1" ref="I36" ca="1">IF(ISBLANK(INDIRECT("'"&amp;CountryList!$J$5&amp;"'!"&amp;CHAR(96+I$1)&amp;$A37)),"",INDIRECT("'"&amp;CountryList!$J$5&amp;"'!"&amp;CHAR(96+I$1)&amp;$A37))</f>
        <v>#REF!</v>
      </c>
    </row>
    <row r="37" spans="1:9" ht="16" x14ac:dyDescent="0.2">
      <c r="A37">
        <v>35</v>
      </c>
      <c r="B37" s="145" t="s">
        <v>307</v>
      </c>
      <c r="C37" s="150"/>
      <c r="D37" s="150" t="e">
        <f t="array" aca="1" ref="D37" ca="1">IF(ISBLANK(INDIRECT("'"&amp;CountryList!$J$5&amp;"'!"&amp;CHAR(96+D$1)&amp;$A38)),"",INDIRECT("'"&amp;CountryList!$J$5&amp;"'!"&amp;CHAR(96+D$1)&amp;$A38))</f>
        <v>#REF!</v>
      </c>
      <c r="E37" s="150" t="e">
        <f t="array" aca="1" ref="E37" ca="1">IF(ISBLANK(INDIRECT("'"&amp;CountryList!$J$5&amp;"'!"&amp;CHAR(96+E$1)&amp;$A38)),"",INDIRECT("'"&amp;CountryList!$J$5&amp;"'!"&amp;CHAR(96+E$1)&amp;$A38))</f>
        <v>#REF!</v>
      </c>
      <c r="F37" s="150" t="e">
        <f t="array" aca="1" ref="F37" ca="1">IF(ISBLANK(INDIRECT("'"&amp;CountryList!$J$5&amp;"'!"&amp;CHAR(96+F$1)&amp;$A38)),"",INDIRECT("'"&amp;CountryList!$J$5&amp;"'!"&amp;CHAR(96+F$1)&amp;$A38))</f>
        <v>#REF!</v>
      </c>
      <c r="G37" s="150" t="e">
        <f t="array" aca="1" ref="G37" ca="1">IF(ISBLANK(INDIRECT("'"&amp;CountryList!$J$5&amp;"'!"&amp;CHAR(96+G$1)&amp;$A38)),"",INDIRECT("'"&amp;CountryList!$J$5&amp;"'!"&amp;CHAR(96+G$1)&amp;$A38))</f>
        <v>#REF!</v>
      </c>
      <c r="H37" s="151" t="s">
        <v>86</v>
      </c>
      <c r="I37" s="155" t="e">
        <f t="array" aca="1" ref="I37" ca="1">IF(ISBLANK(INDIRECT("'"&amp;CountryList!$J$5&amp;"'!"&amp;CHAR(96+I$1)&amp;$A38)),"",INDIRECT("'"&amp;CountryList!$J$5&amp;"'!"&amp;CHAR(96+I$1)&amp;$A38))</f>
        <v>#REF!</v>
      </c>
    </row>
    <row r="38" spans="1:9" ht="16" x14ac:dyDescent="0.2">
      <c r="A38">
        <v>36</v>
      </c>
      <c r="B38" s="145" t="s">
        <v>307</v>
      </c>
      <c r="C38" s="146" t="s">
        <v>1289</v>
      </c>
      <c r="D38" s="150" t="e">
        <f t="array" aca="1" ref="D38" ca="1">IF(ISBLANK(INDIRECT("'"&amp;CountryList!$J$5&amp;"'!"&amp;CHAR(96+D$1)&amp;$A39)),"",INDIRECT("'"&amp;CountryList!$J$5&amp;"'!"&amp;CHAR(96+D$1)&amp;$A39))</f>
        <v>#REF!</v>
      </c>
      <c r="E38" s="150" t="e">
        <f t="array" aca="1" ref="E38" ca="1">IF(ISBLANK(INDIRECT("'"&amp;CountryList!$J$5&amp;"'!"&amp;CHAR(96+E$1)&amp;$A39)),"",INDIRECT("'"&amp;CountryList!$J$5&amp;"'!"&amp;CHAR(96+E$1)&amp;$A39))</f>
        <v>#REF!</v>
      </c>
      <c r="F38" s="150" t="e">
        <f t="array" aca="1" ref="F38" ca="1">IF(ISBLANK(INDIRECT("'"&amp;CountryList!$J$5&amp;"'!"&amp;CHAR(96+F$1)&amp;$A39)),"",INDIRECT("'"&amp;CountryList!$J$5&amp;"'!"&amp;CHAR(96+F$1)&amp;$A39))</f>
        <v>#REF!</v>
      </c>
      <c r="G38" s="150" t="e">
        <f t="array" aca="1" ref="G38" ca="1">IF(ISBLANK(INDIRECT("'"&amp;CountryList!$J$5&amp;"'!"&amp;CHAR(96+G$1)&amp;$A39)),"",INDIRECT("'"&amp;CountryList!$J$5&amp;"'!"&amp;CHAR(96+G$1)&amp;$A39))</f>
        <v>#REF!</v>
      </c>
      <c r="H38" s="151"/>
      <c r="I38" s="155" t="e">
        <f t="array" aca="1" ref="I38" ca="1">IF(ISBLANK(INDIRECT("'"&amp;CountryList!$J$5&amp;"'!"&amp;CHAR(96+I$1)&amp;$A39)),"",INDIRECT("'"&amp;CountryList!$J$5&amp;"'!"&amp;CHAR(96+I$1)&amp;$A39))</f>
        <v>#REF!</v>
      </c>
    </row>
    <row r="39" spans="1:9" ht="16" x14ac:dyDescent="0.2">
      <c r="A39">
        <v>37</v>
      </c>
      <c r="B39" s="145" t="s">
        <v>307</v>
      </c>
      <c r="C39" s="146" t="s">
        <v>1290</v>
      </c>
      <c r="D39" s="150" t="e">
        <f t="array" aca="1" ref="D39" ca="1">IF(ISBLANK(INDIRECT("'"&amp;CountryList!$J$5&amp;"'!"&amp;CHAR(96+D$1)&amp;$A40)),"",INDIRECT("'"&amp;CountryList!$J$5&amp;"'!"&amp;CHAR(96+D$1)&amp;$A40))</f>
        <v>#REF!</v>
      </c>
      <c r="E39" s="150" t="e">
        <f t="array" aca="1" ref="E39" ca="1">IF(ISBLANK(INDIRECT("'"&amp;CountryList!$J$5&amp;"'!"&amp;CHAR(96+E$1)&amp;$A40)),"",INDIRECT("'"&amp;CountryList!$J$5&amp;"'!"&amp;CHAR(96+E$1)&amp;$A40))</f>
        <v>#REF!</v>
      </c>
      <c r="F39" s="150" t="e">
        <f t="array" aca="1" ref="F39" ca="1">IF(ISBLANK(INDIRECT("'"&amp;CountryList!$J$5&amp;"'!"&amp;CHAR(96+F$1)&amp;$A40)),"",INDIRECT("'"&amp;CountryList!$J$5&amp;"'!"&amp;CHAR(96+F$1)&amp;$A40))</f>
        <v>#REF!</v>
      </c>
      <c r="G39" s="150" t="e">
        <f t="array" aca="1" ref="G39" ca="1">IF(ISBLANK(INDIRECT("'"&amp;CountryList!$J$5&amp;"'!"&amp;CHAR(96+G$1)&amp;$A40)),"",INDIRECT("'"&amp;CountryList!$J$5&amp;"'!"&amp;CHAR(96+G$1)&amp;$A40))</f>
        <v>#REF!</v>
      </c>
      <c r="H39" s="151"/>
      <c r="I39" s="155" t="e">
        <f t="array" aca="1" ref="I39" ca="1">IF(ISBLANK(INDIRECT("'"&amp;CountryList!$J$5&amp;"'!"&amp;CHAR(96+I$1)&amp;$A40)),"",INDIRECT("'"&amp;CountryList!$J$5&amp;"'!"&amp;CHAR(96+I$1)&amp;$A40))</f>
        <v>#REF!</v>
      </c>
    </row>
    <row r="40" spans="1:9" ht="16" x14ac:dyDescent="0.2">
      <c r="A40">
        <v>38</v>
      </c>
      <c r="B40" s="77" t="s">
        <v>308</v>
      </c>
      <c r="C40" s="150"/>
      <c r="D40" s="150" t="e">
        <f t="array" aca="1" ref="D40" ca="1">IF(ISBLANK(INDIRECT("'"&amp;CountryList!$J$5&amp;"'!"&amp;CHAR(96+D$1)&amp;$A41)),"",INDIRECT("'"&amp;CountryList!$J$5&amp;"'!"&amp;CHAR(96+D$1)&amp;$A41))</f>
        <v>#REF!</v>
      </c>
      <c r="E40" s="150" t="e">
        <f t="array" aca="1" ref="E40" ca="1">IF(ISBLANK(INDIRECT("'"&amp;CountryList!$J$5&amp;"'!"&amp;CHAR(96+E$1)&amp;$A41)),"",INDIRECT("'"&amp;CountryList!$J$5&amp;"'!"&amp;CHAR(96+E$1)&amp;$A41))</f>
        <v>#REF!</v>
      </c>
      <c r="F40" s="150" t="e">
        <f t="array" aca="1" ref="F40" ca="1">IF(ISBLANK(INDIRECT("'"&amp;CountryList!$J$5&amp;"'!"&amp;CHAR(96+F$1)&amp;$A41)),"",INDIRECT("'"&amp;CountryList!$J$5&amp;"'!"&amp;CHAR(96+F$1)&amp;$A41))</f>
        <v>#REF!</v>
      </c>
      <c r="G40" s="150" t="e">
        <f t="array" aca="1" ref="G40" ca="1">IF(ISBLANK(INDIRECT("'"&amp;CountryList!$J$5&amp;"'!"&amp;CHAR(96+G$1)&amp;$A41)),"",INDIRECT("'"&amp;CountryList!$J$5&amp;"'!"&amp;CHAR(96+G$1)&amp;$A41))</f>
        <v>#REF!</v>
      </c>
      <c r="H40" s="151" t="s">
        <v>86</v>
      </c>
      <c r="I40" s="155" t="e">
        <f t="array" aca="1" ref="I40" ca="1">IF(ISBLANK(INDIRECT("'"&amp;CountryList!$J$5&amp;"'!"&amp;CHAR(96+I$1)&amp;$A41)),"",INDIRECT("'"&amp;CountryList!$J$5&amp;"'!"&amp;CHAR(96+I$1)&amp;$A41))</f>
        <v>#REF!</v>
      </c>
    </row>
    <row r="41" spans="1:9" ht="29" customHeight="1" x14ac:dyDescent="0.2">
      <c r="A41">
        <v>39</v>
      </c>
      <c r="B41" s="77" t="s">
        <v>309</v>
      </c>
      <c r="C41" s="150"/>
      <c r="D41" s="150" t="e">
        <f t="array" aca="1" ref="D41" ca="1">IF(ISBLANK(INDIRECT("'"&amp;CountryList!$J$5&amp;"'!"&amp;CHAR(96+D$1)&amp;$A42)),"",INDIRECT("'"&amp;CountryList!$J$5&amp;"'!"&amp;CHAR(96+D$1)&amp;$A42))</f>
        <v>#REF!</v>
      </c>
      <c r="E41" s="150" t="e">
        <f t="array" aca="1" ref="E41" ca="1">IF(ISBLANK(INDIRECT("'"&amp;CountryList!$J$5&amp;"'!"&amp;CHAR(96+E$1)&amp;$A42)),"",INDIRECT("'"&amp;CountryList!$J$5&amp;"'!"&amp;CHAR(96+E$1)&amp;$A42))</f>
        <v>#REF!</v>
      </c>
      <c r="F41" s="150" t="e">
        <f t="array" aca="1" ref="F41" ca="1">IF(ISBLANK(INDIRECT("'"&amp;CountryList!$J$5&amp;"'!"&amp;CHAR(96+F$1)&amp;$A42)),"",INDIRECT("'"&amp;CountryList!$J$5&amp;"'!"&amp;CHAR(96+F$1)&amp;$A42))</f>
        <v>#REF!</v>
      </c>
      <c r="G41" s="150" t="e">
        <f t="array" aca="1" ref="G41" ca="1">IF(ISBLANK(INDIRECT("'"&amp;CountryList!$J$5&amp;"'!"&amp;CHAR(96+G$1)&amp;$A42)),"",INDIRECT("'"&amp;CountryList!$J$5&amp;"'!"&amp;CHAR(96+G$1)&amp;$A42))</f>
        <v>#REF!</v>
      </c>
      <c r="H41" s="151" t="s">
        <v>86</v>
      </c>
      <c r="I41" s="155" t="e">
        <f t="array" aca="1" ref="I41" ca="1">IF(ISBLANK(INDIRECT("'"&amp;CountryList!$J$5&amp;"'!"&amp;CHAR(96+I$1)&amp;$A42)),"",INDIRECT("'"&amp;CountryList!$J$5&amp;"'!"&amp;CHAR(96+I$1)&amp;$A42))</f>
        <v>#REF!</v>
      </c>
    </row>
    <row r="42" spans="1:9" ht="16" x14ac:dyDescent="0.2">
      <c r="A42">
        <v>40</v>
      </c>
      <c r="B42" s="145" t="s">
        <v>310</v>
      </c>
      <c r="C42" s="150"/>
      <c r="D42" s="150" t="e">
        <f t="array" aca="1" ref="D42" ca="1">IF(ISBLANK(INDIRECT("'"&amp;CountryList!$J$5&amp;"'!"&amp;CHAR(96+D$1)&amp;$A43)),"",INDIRECT("'"&amp;CountryList!$J$5&amp;"'!"&amp;CHAR(96+D$1)&amp;$A43))</f>
        <v>#REF!</v>
      </c>
      <c r="E42" s="150" t="e">
        <f t="array" aca="1" ref="E42" ca="1">IF(ISBLANK(INDIRECT("'"&amp;CountryList!$J$5&amp;"'!"&amp;CHAR(96+E$1)&amp;$A43)),"",INDIRECT("'"&amp;CountryList!$J$5&amp;"'!"&amp;CHAR(96+E$1)&amp;$A43))</f>
        <v>#REF!</v>
      </c>
      <c r="F42" s="150" t="e">
        <f t="array" aca="1" ref="F42" ca="1">IF(ISBLANK(INDIRECT("'"&amp;CountryList!$J$5&amp;"'!"&amp;CHAR(96+F$1)&amp;$A43)),"",INDIRECT("'"&amp;CountryList!$J$5&amp;"'!"&amp;CHAR(96+F$1)&amp;$A43))</f>
        <v>#REF!</v>
      </c>
      <c r="G42" s="150" t="e">
        <f t="array" aca="1" ref="G42" ca="1">IF(ISBLANK(INDIRECT("'"&amp;CountryList!$J$5&amp;"'!"&amp;CHAR(96+G$1)&amp;$A43)),"",INDIRECT("'"&amp;CountryList!$J$5&amp;"'!"&amp;CHAR(96+G$1)&amp;$A43))</f>
        <v>#REF!</v>
      </c>
      <c r="H42" s="151" t="s">
        <v>86</v>
      </c>
      <c r="I42" s="155" t="e">
        <f t="array" aca="1" ref="I42" ca="1">IF(ISBLANK(INDIRECT("'"&amp;CountryList!$J$5&amp;"'!"&amp;CHAR(96+I$1)&amp;$A43)),"",INDIRECT("'"&amp;CountryList!$J$5&amp;"'!"&amp;CHAR(96+I$1)&amp;$A43))</f>
        <v>#REF!</v>
      </c>
    </row>
    <row r="43" spans="1:9" ht="16" x14ac:dyDescent="0.2">
      <c r="A43">
        <v>41</v>
      </c>
      <c r="B43" s="109" t="s">
        <v>311</v>
      </c>
      <c r="C43" s="150"/>
      <c r="D43" s="150" t="e">
        <f t="array" aca="1" ref="D43" ca="1">IF(ISBLANK(INDIRECT("'"&amp;CountryList!$J$5&amp;"'!"&amp;CHAR(96+D$1)&amp;$A44)),"",INDIRECT("'"&amp;CountryList!$J$5&amp;"'!"&amp;CHAR(96+D$1)&amp;$A44))</f>
        <v>#REF!</v>
      </c>
      <c r="E43" s="150" t="e">
        <f t="array" aca="1" ref="E43" ca="1">IF(ISBLANK(INDIRECT("'"&amp;CountryList!$J$5&amp;"'!"&amp;CHAR(96+E$1)&amp;$A44)),"",INDIRECT("'"&amp;CountryList!$J$5&amp;"'!"&amp;CHAR(96+E$1)&amp;$A44))</f>
        <v>#REF!</v>
      </c>
      <c r="F43" s="150" t="e">
        <f t="array" aca="1" ref="F43" ca="1">IF(ISBLANK(INDIRECT("'"&amp;CountryList!$J$5&amp;"'!"&amp;CHAR(96+F$1)&amp;$A44)),"",INDIRECT("'"&amp;CountryList!$J$5&amp;"'!"&amp;CHAR(96+F$1)&amp;$A44))</f>
        <v>#REF!</v>
      </c>
      <c r="G43" s="150" t="e">
        <f t="array" aca="1" ref="G43" ca="1">IF(ISBLANK(INDIRECT("'"&amp;CountryList!$J$5&amp;"'!"&amp;CHAR(96+G$1)&amp;$A44)),"",INDIRECT("'"&amp;CountryList!$J$5&amp;"'!"&amp;CHAR(96+G$1)&amp;$A44))</f>
        <v>#REF!</v>
      </c>
      <c r="H43" s="151" t="s">
        <v>85</v>
      </c>
      <c r="I43" s="155" t="e">
        <f t="array" aca="1" ref="I43" ca="1">IF(ISBLANK(INDIRECT("'"&amp;CountryList!$J$5&amp;"'!"&amp;CHAR(96+I$1)&amp;$A44)),"",INDIRECT("'"&amp;CountryList!$J$5&amp;"'!"&amp;CHAR(96+I$1)&amp;$A44))</f>
        <v>#REF!</v>
      </c>
    </row>
    <row r="44" spans="1:9" ht="16" x14ac:dyDescent="0.2">
      <c r="A44">
        <v>42</v>
      </c>
      <c r="B44" s="109" t="s">
        <v>311</v>
      </c>
      <c r="C44" s="106" t="s">
        <v>1289</v>
      </c>
      <c r="D44" s="150" t="e">
        <f t="array" aca="1" ref="D44" ca="1">IF(ISBLANK(INDIRECT("'"&amp;CountryList!$J$5&amp;"'!"&amp;CHAR(96+D$1)&amp;$A45)),"",INDIRECT("'"&amp;CountryList!$J$5&amp;"'!"&amp;CHAR(96+D$1)&amp;$A45))</f>
        <v>#REF!</v>
      </c>
      <c r="E44" s="150" t="e">
        <f t="array" aca="1" ref="E44" ca="1">IF(ISBLANK(INDIRECT("'"&amp;CountryList!$J$5&amp;"'!"&amp;CHAR(96+E$1)&amp;$A45)),"",INDIRECT("'"&amp;CountryList!$J$5&amp;"'!"&amp;CHAR(96+E$1)&amp;$A45))</f>
        <v>#REF!</v>
      </c>
      <c r="F44" s="150" t="e">
        <f t="array" aca="1" ref="F44" ca="1">IF(ISBLANK(INDIRECT("'"&amp;CountryList!$J$5&amp;"'!"&amp;CHAR(96+F$1)&amp;$A45)),"",INDIRECT("'"&amp;CountryList!$J$5&amp;"'!"&amp;CHAR(96+F$1)&amp;$A45))</f>
        <v>#REF!</v>
      </c>
      <c r="G44" s="150" t="e">
        <f t="array" aca="1" ref="G44" ca="1">IF(ISBLANK(INDIRECT("'"&amp;CountryList!$J$5&amp;"'!"&amp;CHAR(96+G$1)&amp;$A45)),"",INDIRECT("'"&amp;CountryList!$J$5&amp;"'!"&amp;CHAR(96+G$1)&amp;$A45))</f>
        <v>#REF!</v>
      </c>
      <c r="H44" s="151"/>
      <c r="I44" s="155" t="e">
        <f t="array" aca="1" ref="I44" ca="1">IF(ISBLANK(INDIRECT("'"&amp;CountryList!$J$5&amp;"'!"&amp;CHAR(96+I$1)&amp;$A45)),"",INDIRECT("'"&amp;CountryList!$J$5&amp;"'!"&amp;CHAR(96+I$1)&amp;$A45))</f>
        <v>#REF!</v>
      </c>
    </row>
    <row r="45" spans="1:9" ht="16" x14ac:dyDescent="0.2">
      <c r="A45">
        <v>43</v>
      </c>
      <c r="B45" s="109" t="s">
        <v>311</v>
      </c>
      <c r="C45" s="106" t="s">
        <v>1290</v>
      </c>
      <c r="D45" s="150" t="e">
        <f t="array" aca="1" ref="D45" ca="1">IF(ISBLANK(INDIRECT("'"&amp;CountryList!$J$5&amp;"'!"&amp;CHAR(96+D$1)&amp;$A46)),"",INDIRECT("'"&amp;CountryList!$J$5&amp;"'!"&amp;CHAR(96+D$1)&amp;$A46))</f>
        <v>#REF!</v>
      </c>
      <c r="E45" s="150" t="e">
        <f t="array" aca="1" ref="E45" ca="1">IF(ISBLANK(INDIRECT("'"&amp;CountryList!$J$5&amp;"'!"&amp;CHAR(96+E$1)&amp;$A46)),"",INDIRECT("'"&amp;CountryList!$J$5&amp;"'!"&amp;CHAR(96+E$1)&amp;$A46))</f>
        <v>#REF!</v>
      </c>
      <c r="F45" s="150" t="e">
        <f t="array" aca="1" ref="F45" ca="1">IF(ISBLANK(INDIRECT("'"&amp;CountryList!$J$5&amp;"'!"&amp;CHAR(96+F$1)&amp;$A46)),"",INDIRECT("'"&amp;CountryList!$J$5&amp;"'!"&amp;CHAR(96+F$1)&amp;$A46))</f>
        <v>#REF!</v>
      </c>
      <c r="G45" s="150" t="e">
        <f t="array" aca="1" ref="G45" ca="1">IF(ISBLANK(INDIRECT("'"&amp;CountryList!$J$5&amp;"'!"&amp;CHAR(96+G$1)&amp;$A46)),"",INDIRECT("'"&amp;CountryList!$J$5&amp;"'!"&amp;CHAR(96+G$1)&amp;$A46))</f>
        <v>#REF!</v>
      </c>
      <c r="H45" s="151"/>
      <c r="I45" s="155" t="e">
        <f t="array" aca="1" ref="I45" ca="1">IF(ISBLANK(INDIRECT("'"&amp;CountryList!$J$5&amp;"'!"&amp;CHAR(96+I$1)&amp;$A46)),"",INDIRECT("'"&amp;CountryList!$J$5&amp;"'!"&amp;CHAR(96+I$1)&amp;$A46))</f>
        <v>#REF!</v>
      </c>
    </row>
    <row r="46" spans="1:9" ht="20.75" customHeight="1" x14ac:dyDescent="0.2">
      <c r="A46">
        <v>44</v>
      </c>
      <c r="B46" s="147" t="s">
        <v>312</v>
      </c>
      <c r="C46" s="112"/>
      <c r="D46" s="150" t="e">
        <f t="array" aca="1" ref="D46" ca="1">IF(ISBLANK(INDIRECT("'"&amp;CountryList!$J$5&amp;"'!"&amp;CHAR(96+D$1)&amp;$A47)),"",INDIRECT("'"&amp;CountryList!$J$5&amp;"'!"&amp;CHAR(96+D$1)&amp;$A47))</f>
        <v>#REF!</v>
      </c>
      <c r="E46" s="150" t="e">
        <f t="array" aca="1" ref="E46" ca="1">IF(ISBLANK(INDIRECT("'"&amp;CountryList!$J$5&amp;"'!"&amp;CHAR(96+E$1)&amp;$A47)),"",INDIRECT("'"&amp;CountryList!$J$5&amp;"'!"&amp;CHAR(96+E$1)&amp;$A47))</f>
        <v>#REF!</v>
      </c>
      <c r="F46" s="150" t="e">
        <f t="array" aca="1" ref="F46" ca="1">IF(ISBLANK(INDIRECT("'"&amp;CountryList!$J$5&amp;"'!"&amp;CHAR(96+F$1)&amp;$A47)),"",INDIRECT("'"&amp;CountryList!$J$5&amp;"'!"&amp;CHAR(96+F$1)&amp;$A47))</f>
        <v>#REF!</v>
      </c>
      <c r="G46" s="150" t="e">
        <f t="array" aca="1" ref="G46" ca="1">IF(ISBLANK(INDIRECT("'"&amp;CountryList!$J$5&amp;"'!"&amp;CHAR(96+G$1)&amp;$A47)),"",INDIRECT("'"&amp;CountryList!$J$5&amp;"'!"&amp;CHAR(96+G$1)&amp;$A47))</f>
        <v>#REF!</v>
      </c>
      <c r="H46" s="153" t="s">
        <v>86</v>
      </c>
      <c r="I46" s="155" t="e">
        <f t="array" aca="1" ref="I46" ca="1">IF(ISBLANK(INDIRECT("'"&amp;CountryList!$J$5&amp;"'!"&amp;CHAR(96+I$1)&amp;$A47)),"",INDIRECT("'"&amp;CountryList!$J$5&amp;"'!"&amp;CHAR(96+I$1)&amp;$A47))</f>
        <v>#REF!</v>
      </c>
    </row>
    <row r="47" spans="1:9" x14ac:dyDescent="0.2">
      <c r="A47">
        <v>45</v>
      </c>
      <c r="B47" s="148" t="s">
        <v>313</v>
      </c>
      <c r="C47" s="112"/>
      <c r="D47" s="150" t="e">
        <f t="array" aca="1" ref="D47" ca="1">IF(ISBLANK(INDIRECT("'"&amp;CountryList!$J$5&amp;"'!"&amp;CHAR(96+D$1)&amp;$A48)),"",INDIRECT("'"&amp;CountryList!$J$5&amp;"'!"&amp;CHAR(96+D$1)&amp;$A48))</f>
        <v>#REF!</v>
      </c>
      <c r="E47" s="150" t="e">
        <f t="array" aca="1" ref="E47" ca="1">IF(ISBLANK(INDIRECT("'"&amp;CountryList!$J$5&amp;"'!"&amp;CHAR(96+E$1)&amp;$A48)),"",INDIRECT("'"&amp;CountryList!$J$5&amp;"'!"&amp;CHAR(96+E$1)&amp;$A48))</f>
        <v>#REF!</v>
      </c>
      <c r="F47" s="150" t="e">
        <f t="array" aca="1" ref="F47" ca="1">IF(ISBLANK(INDIRECT("'"&amp;CountryList!$J$5&amp;"'!"&amp;CHAR(96+F$1)&amp;$A48)),"",INDIRECT("'"&amp;CountryList!$J$5&amp;"'!"&amp;CHAR(96+F$1)&amp;$A48))</f>
        <v>#REF!</v>
      </c>
      <c r="G47" s="150" t="e">
        <f t="array" aca="1" ref="G47" ca="1">IF(ISBLANK(INDIRECT("'"&amp;CountryList!$J$5&amp;"'!"&amp;CHAR(96+G$1)&amp;$A48)),"",INDIRECT("'"&amp;CountryList!$J$5&amp;"'!"&amp;CHAR(96+G$1)&amp;$A48))</f>
        <v>#REF!</v>
      </c>
      <c r="H47" s="153" t="s">
        <v>86</v>
      </c>
      <c r="I47" s="155" t="e">
        <f t="array" aca="1" ref="I47" ca="1">IF(ISBLANK(INDIRECT("'"&amp;CountryList!$J$5&amp;"'!"&amp;CHAR(96+I$1)&amp;$A48)),"",INDIRECT("'"&amp;CountryList!$J$5&amp;"'!"&amp;CHAR(96+I$1)&amp;$A48))</f>
        <v>#REF!</v>
      </c>
    </row>
    <row r="48" spans="1:9" x14ac:dyDescent="0.2">
      <c r="A48">
        <v>46</v>
      </c>
      <c r="B48" s="148" t="s">
        <v>314</v>
      </c>
      <c r="C48" s="112"/>
      <c r="D48" s="150" t="e">
        <f t="array" aca="1" ref="D48" ca="1">IF(ISBLANK(INDIRECT("'"&amp;CountryList!$J$5&amp;"'!"&amp;CHAR(96+D$1)&amp;$A49)),"",INDIRECT("'"&amp;CountryList!$J$5&amp;"'!"&amp;CHAR(96+D$1)&amp;$A49))</f>
        <v>#REF!</v>
      </c>
      <c r="E48" s="150" t="e">
        <f t="array" aca="1" ref="E48" ca="1">IF(ISBLANK(INDIRECT("'"&amp;CountryList!$J$5&amp;"'!"&amp;CHAR(96+E$1)&amp;$A49)),"",INDIRECT("'"&amp;CountryList!$J$5&amp;"'!"&amp;CHAR(96+E$1)&amp;$A49))</f>
        <v>#REF!</v>
      </c>
      <c r="F48" s="150" t="e">
        <f t="array" aca="1" ref="F48" ca="1">IF(ISBLANK(INDIRECT("'"&amp;CountryList!$J$5&amp;"'!"&amp;CHAR(96+F$1)&amp;$A49)),"",INDIRECT("'"&amp;CountryList!$J$5&amp;"'!"&amp;CHAR(96+F$1)&amp;$A49))</f>
        <v>#REF!</v>
      </c>
      <c r="G48" s="150" t="e">
        <f t="array" aca="1" ref="G48" ca="1">IF(ISBLANK(INDIRECT("'"&amp;CountryList!$J$5&amp;"'!"&amp;CHAR(96+G$1)&amp;$A49)),"",INDIRECT("'"&amp;CountryList!$J$5&amp;"'!"&amp;CHAR(96+G$1)&amp;$A49))</f>
        <v>#REF!</v>
      </c>
      <c r="H48" s="153" t="s">
        <v>86</v>
      </c>
      <c r="I48" s="155" t="e">
        <f t="array" aca="1" ref="I48" ca="1">IF(ISBLANK(INDIRECT("'"&amp;CountryList!$J$5&amp;"'!"&amp;CHAR(96+I$1)&amp;$A49)),"",INDIRECT("'"&amp;CountryList!$J$5&amp;"'!"&amp;CHAR(96+I$1)&amp;$A49))</f>
        <v>#REF!</v>
      </c>
    </row>
    <row r="49" spans="1:9" x14ac:dyDescent="0.2">
      <c r="A49">
        <v>47</v>
      </c>
      <c r="B49" s="148" t="s">
        <v>314</v>
      </c>
      <c r="C49" s="208" t="s">
        <v>1289</v>
      </c>
      <c r="D49" s="150" t="e">
        <f t="array" aca="1" ref="D49" ca="1">IF(ISBLANK(INDIRECT("'"&amp;CountryList!$J$5&amp;"'!"&amp;CHAR(96+D$1)&amp;$A50)),"",INDIRECT("'"&amp;CountryList!$J$5&amp;"'!"&amp;CHAR(96+D$1)&amp;$A50))</f>
        <v>#REF!</v>
      </c>
      <c r="E49" s="150" t="e">
        <f t="array" aca="1" ref="E49" ca="1">IF(ISBLANK(INDIRECT("'"&amp;CountryList!$J$5&amp;"'!"&amp;CHAR(96+E$1)&amp;$A50)),"",INDIRECT("'"&amp;CountryList!$J$5&amp;"'!"&amp;CHAR(96+E$1)&amp;$A50))</f>
        <v>#REF!</v>
      </c>
      <c r="F49" s="150" t="e">
        <f t="array" aca="1" ref="F49" ca="1">IF(ISBLANK(INDIRECT("'"&amp;CountryList!$J$5&amp;"'!"&amp;CHAR(96+F$1)&amp;$A50)),"",INDIRECT("'"&amp;CountryList!$J$5&amp;"'!"&amp;CHAR(96+F$1)&amp;$A50))</f>
        <v>#REF!</v>
      </c>
      <c r="G49" s="150" t="e">
        <f t="array" aca="1" ref="G49" ca="1">IF(ISBLANK(INDIRECT("'"&amp;CountryList!$J$5&amp;"'!"&amp;CHAR(96+G$1)&amp;$A50)),"",INDIRECT("'"&amp;CountryList!$J$5&amp;"'!"&amp;CHAR(96+G$1)&amp;$A50))</f>
        <v>#REF!</v>
      </c>
      <c r="H49" s="153" t="s">
        <v>86</v>
      </c>
      <c r="I49" s="155" t="e">
        <f t="array" aca="1" ref="I49" ca="1">IF(ISBLANK(INDIRECT("'"&amp;CountryList!$J$5&amp;"'!"&amp;CHAR(96+I$1)&amp;$A50)),"",INDIRECT("'"&amp;CountryList!$J$5&amp;"'!"&amp;CHAR(96+I$1)&amp;$A50))</f>
        <v>#REF!</v>
      </c>
    </row>
    <row r="50" spans="1:9" x14ac:dyDescent="0.2">
      <c r="A50">
        <v>48</v>
      </c>
      <c r="B50" s="148" t="s">
        <v>314</v>
      </c>
      <c r="C50" s="208" t="s">
        <v>1290</v>
      </c>
      <c r="D50" s="150" t="e">
        <f t="array" aca="1" ref="D50" ca="1">IF(ISBLANK(INDIRECT("'"&amp;CountryList!$J$5&amp;"'!"&amp;CHAR(96+D$1)&amp;$A51)),"",INDIRECT("'"&amp;CountryList!$J$5&amp;"'!"&amp;CHAR(96+D$1)&amp;$A51))</f>
        <v>#REF!</v>
      </c>
      <c r="E50" s="150" t="e">
        <f t="array" aca="1" ref="E50" ca="1">IF(ISBLANK(INDIRECT("'"&amp;CountryList!$J$5&amp;"'!"&amp;CHAR(96+E$1)&amp;$A51)),"",INDIRECT("'"&amp;CountryList!$J$5&amp;"'!"&amp;CHAR(96+E$1)&amp;$A51))</f>
        <v>#REF!</v>
      </c>
      <c r="F50" s="150" t="e">
        <f t="array" aca="1" ref="F50" ca="1">IF(ISBLANK(INDIRECT("'"&amp;CountryList!$J$5&amp;"'!"&amp;CHAR(96+F$1)&amp;$A51)),"",INDIRECT("'"&amp;CountryList!$J$5&amp;"'!"&amp;CHAR(96+F$1)&amp;$A51))</f>
        <v>#REF!</v>
      </c>
      <c r="G50" s="150" t="e">
        <f t="array" aca="1" ref="G50" ca="1">IF(ISBLANK(INDIRECT("'"&amp;CountryList!$J$5&amp;"'!"&amp;CHAR(96+G$1)&amp;$A51)),"",INDIRECT("'"&amp;CountryList!$J$5&amp;"'!"&amp;CHAR(96+G$1)&amp;$A51))</f>
        <v>#REF!</v>
      </c>
      <c r="H50" s="153" t="s">
        <v>86</v>
      </c>
      <c r="I50" s="155" t="e">
        <f t="array" aca="1" ref="I50" ca="1">IF(ISBLANK(INDIRECT("'"&amp;CountryList!$J$5&amp;"'!"&amp;CHAR(96+I$1)&amp;$A51)),"",INDIRECT("'"&amp;CountryList!$J$5&amp;"'!"&amp;CHAR(96+I$1)&amp;$A51))</f>
        <v>#REF!</v>
      </c>
    </row>
    <row r="51" spans="1:9" x14ac:dyDescent="0.2">
      <c r="A51">
        <v>49</v>
      </c>
      <c r="B51" s="112" t="s">
        <v>315</v>
      </c>
      <c r="C51" s="112"/>
      <c r="D51" s="150" t="e">
        <f t="array" aca="1" ref="D51" ca="1">IF(ISBLANK(INDIRECT("'"&amp;CountryList!$J$5&amp;"'!"&amp;CHAR(96+D$1)&amp;$A52)),"",INDIRECT("'"&amp;CountryList!$J$5&amp;"'!"&amp;CHAR(96+D$1)&amp;$A52))</f>
        <v>#REF!</v>
      </c>
      <c r="E51" s="150" t="e">
        <f t="array" aca="1" ref="E51" ca="1">IF(ISBLANK(INDIRECT("'"&amp;CountryList!$J$5&amp;"'!"&amp;CHAR(96+E$1)&amp;$A52)),"",INDIRECT("'"&amp;CountryList!$J$5&amp;"'!"&amp;CHAR(96+E$1)&amp;$A52))</f>
        <v>#REF!</v>
      </c>
      <c r="F51" s="150" t="e">
        <f t="array" aca="1" ref="F51" ca="1">IF(ISBLANK(INDIRECT("'"&amp;CountryList!$J$5&amp;"'!"&amp;CHAR(96+F$1)&amp;$A52)),"",INDIRECT("'"&amp;CountryList!$J$5&amp;"'!"&amp;CHAR(96+F$1)&amp;$A52))</f>
        <v>#REF!</v>
      </c>
      <c r="G51" s="150" t="e">
        <f t="array" aca="1" ref="G51" ca="1">IF(ISBLANK(INDIRECT("'"&amp;CountryList!$J$5&amp;"'!"&amp;CHAR(96+G$1)&amp;$A52)),"",INDIRECT("'"&amp;CountryList!$J$5&amp;"'!"&amp;CHAR(96+G$1)&amp;$A52))</f>
        <v>#REF!</v>
      </c>
      <c r="H51" s="112" t="s">
        <v>95</v>
      </c>
      <c r="I51" s="155" t="e">
        <f t="array" aca="1" ref="I51" ca="1">IF(ISBLANK(INDIRECT("'"&amp;CountryList!$J$5&amp;"'!"&amp;CHAR(96+I$1)&amp;$A52)),"",INDIRECT("'"&amp;CountryList!$J$5&amp;"'!"&amp;CHAR(96+I$1)&amp;$A52))</f>
        <v>#REF!</v>
      </c>
    </row>
    <row r="52" spans="1:9" x14ac:dyDescent="0.2">
      <c r="A52">
        <v>50</v>
      </c>
      <c r="B52" s="112" t="s">
        <v>316</v>
      </c>
      <c r="C52" s="112"/>
      <c r="D52" s="150" t="e">
        <f t="array" aca="1" ref="D52" ca="1">IF(ISBLANK(INDIRECT("'"&amp;CountryList!$J$5&amp;"'!"&amp;CHAR(96+D$1)&amp;$A53)),"",INDIRECT("'"&amp;CountryList!$J$5&amp;"'!"&amp;CHAR(96+D$1)&amp;$A53))</f>
        <v>#REF!</v>
      </c>
      <c r="E52" s="150" t="e">
        <f t="array" aca="1" ref="E52" ca="1">IF(ISBLANK(INDIRECT("'"&amp;CountryList!$J$5&amp;"'!"&amp;CHAR(96+E$1)&amp;$A53)),"",INDIRECT("'"&amp;CountryList!$J$5&amp;"'!"&amp;CHAR(96+E$1)&amp;$A53))</f>
        <v>#REF!</v>
      </c>
      <c r="F52" s="150" t="e">
        <f t="array" aca="1" ref="F52" ca="1">IF(ISBLANK(INDIRECT("'"&amp;CountryList!$J$5&amp;"'!"&amp;CHAR(96+F$1)&amp;$A53)),"",INDIRECT("'"&amp;CountryList!$J$5&amp;"'!"&amp;CHAR(96+F$1)&amp;$A53))</f>
        <v>#REF!</v>
      </c>
      <c r="G52" s="150" t="e">
        <f t="array" aca="1" ref="G52" ca="1">IF(ISBLANK(INDIRECT("'"&amp;CountryList!$J$5&amp;"'!"&amp;CHAR(96+G$1)&amp;$A53)),"",INDIRECT("'"&amp;CountryList!$J$5&amp;"'!"&amp;CHAR(96+G$1)&amp;$A53))</f>
        <v>#REF!</v>
      </c>
      <c r="H52" s="112" t="s">
        <v>95</v>
      </c>
      <c r="I52" s="155" t="e">
        <f t="array" aca="1" ref="I52" ca="1">IF(ISBLANK(INDIRECT("'"&amp;CountryList!$J$5&amp;"'!"&amp;CHAR(96+I$1)&amp;$A53)),"",INDIRECT("'"&amp;CountryList!$J$5&amp;"'!"&amp;CHAR(96+I$1)&amp;$A53))</f>
        <v>#REF!</v>
      </c>
    </row>
    <row r="53" spans="1:9" x14ac:dyDescent="0.2">
      <c r="A53">
        <v>51</v>
      </c>
      <c r="B53" s="112" t="s">
        <v>317</v>
      </c>
      <c r="C53" s="112"/>
      <c r="D53" s="150" t="e">
        <f t="array" aca="1" ref="D53" ca="1">IF(ISBLANK(INDIRECT("'"&amp;CountryList!$J$5&amp;"'!"&amp;CHAR(96+D$1)&amp;$A54)),"",INDIRECT("'"&amp;CountryList!$J$5&amp;"'!"&amp;CHAR(96+D$1)&amp;$A54))</f>
        <v>#REF!</v>
      </c>
      <c r="E53" s="150" t="e">
        <f t="array" aca="1" ref="E53" ca="1">IF(ISBLANK(INDIRECT("'"&amp;CountryList!$J$5&amp;"'!"&amp;CHAR(96+E$1)&amp;$A54)),"",INDIRECT("'"&amp;CountryList!$J$5&amp;"'!"&amp;CHAR(96+E$1)&amp;$A54))</f>
        <v>#REF!</v>
      </c>
      <c r="F53" s="150" t="e">
        <f t="array" aca="1" ref="F53" ca="1">IF(ISBLANK(INDIRECT("'"&amp;CountryList!$J$5&amp;"'!"&amp;CHAR(96+F$1)&amp;$A54)),"",INDIRECT("'"&amp;CountryList!$J$5&amp;"'!"&amp;CHAR(96+F$1)&amp;$A54))</f>
        <v>#REF!</v>
      </c>
      <c r="G53" s="150" t="e">
        <f t="array" aca="1" ref="G53" ca="1">IF(ISBLANK(INDIRECT("'"&amp;CountryList!$J$5&amp;"'!"&amp;CHAR(96+G$1)&amp;$A54)),"",INDIRECT("'"&amp;CountryList!$J$5&amp;"'!"&amp;CHAR(96+G$1)&amp;$A54))</f>
        <v>#REF!</v>
      </c>
      <c r="H53" s="112" t="s">
        <v>95</v>
      </c>
      <c r="I53" s="155" t="e">
        <f t="array" aca="1" ref="I53" ca="1">IF(ISBLANK(INDIRECT("'"&amp;CountryList!$J$5&amp;"'!"&amp;CHAR(96+I$1)&amp;$A54)),"",INDIRECT("'"&amp;CountryList!$J$5&amp;"'!"&amp;CHAR(96+I$1)&amp;$A54))</f>
        <v>#REF!</v>
      </c>
    </row>
    <row r="54" spans="1:9" x14ac:dyDescent="0.2">
      <c r="A54">
        <v>52</v>
      </c>
      <c r="B54" s="112" t="s">
        <v>318</v>
      </c>
      <c r="C54" s="112"/>
      <c r="D54" s="150" t="e">
        <f t="array" aca="1" ref="D54" ca="1">IF(ISBLANK(INDIRECT("'"&amp;CountryList!$J$5&amp;"'!"&amp;CHAR(96+D$1)&amp;$A55)),"",INDIRECT("'"&amp;CountryList!$J$5&amp;"'!"&amp;CHAR(96+D$1)&amp;$A55))</f>
        <v>#REF!</v>
      </c>
      <c r="E54" s="150" t="e">
        <f t="array" aca="1" ref="E54" ca="1">IF(ISBLANK(INDIRECT("'"&amp;CountryList!$J$5&amp;"'!"&amp;CHAR(96+E$1)&amp;$A55)),"",INDIRECT("'"&amp;CountryList!$J$5&amp;"'!"&amp;CHAR(96+E$1)&amp;$A55))</f>
        <v>#REF!</v>
      </c>
      <c r="F54" s="150" t="e">
        <f t="array" aca="1" ref="F54" ca="1">IF(ISBLANK(INDIRECT("'"&amp;CountryList!$J$5&amp;"'!"&amp;CHAR(96+F$1)&amp;$A55)),"",INDIRECT("'"&amp;CountryList!$J$5&amp;"'!"&amp;CHAR(96+F$1)&amp;$A55))</f>
        <v>#REF!</v>
      </c>
      <c r="G54" s="150" t="e">
        <f t="array" aca="1" ref="G54" ca="1">IF(ISBLANK(INDIRECT("'"&amp;CountryList!$J$5&amp;"'!"&amp;CHAR(96+G$1)&amp;$A55)),"",INDIRECT("'"&amp;CountryList!$J$5&amp;"'!"&amp;CHAR(96+G$1)&amp;$A55))</f>
        <v>#REF!</v>
      </c>
      <c r="H54" s="112" t="s">
        <v>95</v>
      </c>
      <c r="I54" s="155" t="e">
        <f t="array" aca="1" ref="I54" ca="1">IF(ISBLANK(INDIRECT("'"&amp;CountryList!$J$5&amp;"'!"&amp;CHAR(96+I$1)&amp;$A55)),"",INDIRECT("'"&amp;CountryList!$J$5&amp;"'!"&amp;CHAR(96+I$1)&amp;$A55))</f>
        <v>#REF!</v>
      </c>
    </row>
    <row r="55" spans="1:9" ht="30" customHeight="1" x14ac:dyDescent="0.2">
      <c r="A55">
        <v>53</v>
      </c>
      <c r="B55" s="69" t="s">
        <v>319</v>
      </c>
      <c r="C55" s="112"/>
      <c r="D55" s="150" t="e">
        <f t="array" aca="1" ref="D55" ca="1">IF(ISBLANK(INDIRECT("'"&amp;CountryList!$J$5&amp;"'!"&amp;CHAR(96+D$1)&amp;$A56)),"",INDIRECT("'"&amp;CountryList!$J$5&amp;"'!"&amp;CHAR(96+D$1)&amp;$A56))</f>
        <v>#REF!</v>
      </c>
      <c r="E55" s="150" t="e">
        <f t="array" aca="1" ref="E55" ca="1">IF(ISBLANK(INDIRECT("'"&amp;CountryList!$J$5&amp;"'!"&amp;CHAR(96+E$1)&amp;$A56)),"",INDIRECT("'"&amp;CountryList!$J$5&amp;"'!"&amp;CHAR(96+E$1)&amp;$A56))</f>
        <v>#REF!</v>
      </c>
      <c r="F55" s="150" t="e">
        <f t="array" aca="1" ref="F55" ca="1">IF(ISBLANK(INDIRECT("'"&amp;CountryList!$J$5&amp;"'!"&amp;CHAR(96+F$1)&amp;$A56)),"",INDIRECT("'"&amp;CountryList!$J$5&amp;"'!"&amp;CHAR(96+F$1)&amp;$A56))</f>
        <v>#REF!</v>
      </c>
      <c r="G55" s="150" t="e">
        <f t="array" aca="1" ref="G55" ca="1">IF(ISBLANK(INDIRECT("'"&amp;CountryList!$J$5&amp;"'!"&amp;CHAR(96+G$1)&amp;$A56)),"",INDIRECT("'"&amp;CountryList!$J$5&amp;"'!"&amp;CHAR(96+G$1)&amp;$A56))</f>
        <v>#REF!</v>
      </c>
      <c r="H55" s="69" t="s">
        <v>132</v>
      </c>
      <c r="I55" s="155" t="e">
        <f t="array" aca="1" ref="I55" ca="1">IF(ISBLANK(INDIRECT("'"&amp;CountryList!$J$5&amp;"'!"&amp;CHAR(96+I$1)&amp;$A56)),"",INDIRECT("'"&amp;CountryList!$J$5&amp;"'!"&amp;CHAR(96+I$1)&amp;$A56))</f>
        <v>#REF!</v>
      </c>
    </row>
    <row r="56" spans="1:9" x14ac:dyDescent="0.2">
      <c r="A56">
        <v>54</v>
      </c>
    </row>
  </sheetData>
  <sheetProtection algorithmName="SHA-512" hashValue="Q1QZSNGgYMPBOFqQqni7WtjqFg08XoZZlPfrCgUMLhYXPL/M1Ne305f9L7h6MLlP1Ur84RPR/42IRYPgdMZl3g==" saltValue="8rDSGHwtrTvQyIwij2nhdg==" spinCount="100000" sheet="1" objects="1" scenarios="1"/>
  <hyperlinks>
    <hyperlink ref="H3" r:id="rId1" xr:uid="{00000000-0004-0000-1200-000000000000}"/>
    <hyperlink ref="H16" r:id="rId2" xr:uid="{00000000-0004-0000-1200-000001000000}"/>
    <hyperlink ref="H43" r:id="rId3" display="WHO, Global TB Database 2019: treatment outcomes" xr:uid="{00000000-0004-0000-1200-000002000000}"/>
    <hyperlink ref="H4" r:id="rId4" xr:uid="{00000000-0004-0000-1200-000003000000}"/>
    <hyperlink ref="H5" r:id="rId5" xr:uid="{00000000-0004-0000-1200-000004000000}"/>
    <hyperlink ref="H8" r:id="rId6" xr:uid="{00000000-0004-0000-1200-000005000000}"/>
    <hyperlink ref="H9" r:id="rId7" xr:uid="{00000000-0004-0000-1200-000006000000}"/>
    <hyperlink ref="H10" r:id="rId8" xr:uid="{00000000-0004-0000-1200-000007000000}"/>
    <hyperlink ref="H14" r:id="rId9" xr:uid="{00000000-0004-0000-1200-000008000000}"/>
    <hyperlink ref="H17" r:id="rId10" xr:uid="{00000000-0004-0000-1200-000009000000}"/>
    <hyperlink ref="H21" r:id="rId11" xr:uid="{00000000-0004-0000-1200-00000A000000}"/>
    <hyperlink ref="H22" r:id="rId12" xr:uid="{00000000-0004-0000-1200-00000B000000}"/>
    <hyperlink ref="H25" r:id="rId13" xr:uid="{00000000-0004-0000-1200-00000C000000}"/>
    <hyperlink ref="H28" r:id="rId14" xr:uid="{00000000-0004-0000-1200-00000D000000}"/>
    <hyperlink ref="H31" r:id="rId15" xr:uid="{00000000-0004-0000-1200-00000E000000}"/>
    <hyperlink ref="H34" r:id="rId16" xr:uid="{00000000-0004-0000-1200-00000F000000}"/>
    <hyperlink ref="H37" r:id="rId17" xr:uid="{00000000-0004-0000-1200-000010000000}"/>
    <hyperlink ref="H40" r:id="rId18" xr:uid="{00000000-0004-0000-1200-000011000000}"/>
    <hyperlink ref="H41" r:id="rId19" xr:uid="{00000000-0004-0000-1200-000012000000}"/>
    <hyperlink ref="H42" r:id="rId20" xr:uid="{00000000-0004-0000-1200-000013000000}"/>
    <hyperlink ref="H18" r:id="rId21" xr:uid="{00000000-0004-0000-1200-000014000000}"/>
    <hyperlink ref="H11" r:id="rId22" display="WHO, Global TB Database 2019: treatment outcomes" xr:uid="{00000000-0004-0000-1200-000015000000}"/>
    <hyperlink ref="H12" r:id="rId23" display="WHO, Global TB Database 2019: treatment outcomes" xr:uid="{00000000-0004-0000-1200-000016000000}"/>
    <hyperlink ref="H19:H45" r:id="rId24" display="WHO, Global TB Database: notifications" xr:uid="{00000000-0004-0000-1200-000017000000}"/>
    <hyperlink ref="H47" r:id="rId25" xr:uid="{00000000-0004-0000-1200-000018000000}"/>
    <hyperlink ref="H13" r:id="rId26" display="WHO, Global TB Database 2019: treatment outcomes" xr:uid="{00000000-0004-0000-1200-000019000000}"/>
    <hyperlink ref="H46" r:id="rId27" xr:uid="{00000000-0004-0000-1200-00001A000000}"/>
    <hyperlink ref="H48" r:id="rId28" xr:uid="{00000000-0004-0000-1200-00001B000000}"/>
    <hyperlink ref="H49" r:id="rId29" xr:uid="{00000000-0004-0000-1200-00001C000000}"/>
    <hyperlink ref="H50" r:id="rId30" xr:uid="{00000000-0004-0000-1200-00001D000000}"/>
  </hyperlink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F22"/>
  <sheetViews>
    <sheetView zoomScale="70" zoomScaleNormal="70" workbookViewId="0"/>
  </sheetViews>
  <sheetFormatPr baseColWidth="10" defaultRowHeight="15" x14ac:dyDescent="0.2"/>
  <cols>
    <col min="1" max="1" width="96.1640625" customWidth="1"/>
    <col min="2" max="2" width="53.83203125" customWidth="1"/>
    <col min="3" max="3" width="58" customWidth="1"/>
    <col min="5" max="6" width="80.83203125" hidden="1" customWidth="1"/>
  </cols>
  <sheetData>
    <row r="1" spans="1:6" ht="46" customHeight="1" x14ac:dyDescent="0.2">
      <c r="A1" s="66" t="s">
        <v>211</v>
      </c>
      <c r="B1" s="140" t="s">
        <v>189</v>
      </c>
      <c r="C1" s="140" t="s">
        <v>164</v>
      </c>
      <c r="E1" s="205" t="s">
        <v>189</v>
      </c>
      <c r="F1" s="205" t="s">
        <v>164</v>
      </c>
    </row>
    <row r="2" spans="1:6" ht="15" customHeight="1" x14ac:dyDescent="0.2">
      <c r="A2" s="282" t="s">
        <v>210</v>
      </c>
      <c r="B2" s="283"/>
      <c r="C2" s="283"/>
      <c r="E2" s="206"/>
      <c r="F2" s="206"/>
    </row>
    <row r="3" spans="1:6" ht="45" customHeight="1" x14ac:dyDescent="0.2">
      <c r="A3" s="173" t="s">
        <v>209</v>
      </c>
      <c r="B3" s="139" t="str">
        <f>E3</f>
        <v>Yes</v>
      </c>
      <c r="C3" s="139" t="str">
        <f>F3</f>
        <v>Implemented in many sites (50%-95%)</v>
      </c>
      <c r="E3" s="207" t="str">
        <f>IFERROR(INDEX(TB_PE_TranslationTable!$A$38:$A$39,MATCH('TB Program Essentials'!B3,TB_PE_TranslationTable!$A$23:$A$24,0)),"")</f>
        <v>Yes</v>
      </c>
      <c r="F3" s="207" t="str">
        <f>IFERROR(INDEX(TB_PE_TranslationTable!$B$38:$B$41,MATCH('TB Program Essentials'!C3,TB_PE_TranslationTable!$B$23:$B$26,0)),"")</f>
        <v>Implemented in many sites (50%-95%)</v>
      </c>
    </row>
    <row r="4" spans="1:6" ht="30" customHeight="1" x14ac:dyDescent="0.2">
      <c r="A4" s="173" t="s">
        <v>208</v>
      </c>
      <c r="B4" s="139" t="str">
        <f t="shared" ref="B4:B6" si="0">E4</f>
        <v>Yes</v>
      </c>
      <c r="C4" s="139" t="str">
        <f t="shared" ref="C4:C6" si="1">F4</f>
        <v>Implemented in many sites (50%-95%)</v>
      </c>
      <c r="E4" s="207" t="str">
        <f>IFERROR(INDEX(TB_PE_TranslationTable!$A$38:$A$39,MATCH('TB Program Essentials'!B4,TB_PE_TranslationTable!$A$23:$A$24,0)),"")</f>
        <v>Yes</v>
      </c>
      <c r="F4" s="207" t="str">
        <f>IFERROR(INDEX(TB_PE_TranslationTable!$B$38:$B$41,MATCH('TB Program Essentials'!C4,TB_PE_TranslationTable!$B$23:$B$26,0)),"")</f>
        <v>Implemented in many sites (50%-95%)</v>
      </c>
    </row>
    <row r="5" spans="1:6" ht="30" customHeight="1" x14ac:dyDescent="0.2">
      <c r="A5" s="174" t="s">
        <v>207</v>
      </c>
      <c r="B5" s="139" t="str">
        <f t="shared" si="0"/>
        <v>Yes</v>
      </c>
      <c r="C5" s="139" t="str">
        <f t="shared" si="1"/>
        <v>Implemented in many sites (50%-95%)</v>
      </c>
      <c r="E5" s="207" t="str">
        <f>IFERROR(INDEX(TB_PE_TranslationTable!$A$38:$A$39,MATCH('TB Program Essentials'!B5,TB_PE_TranslationTable!$A$23:$A$24,0)),"")</f>
        <v>Yes</v>
      </c>
      <c r="F5" s="207" t="str">
        <f>IFERROR(INDEX(TB_PE_TranslationTable!$B$38:$B$41,MATCH('TB Program Essentials'!C5,TB_PE_TranslationTable!$B$23:$B$26,0)),"")</f>
        <v>Implemented in many sites (50%-95%)</v>
      </c>
    </row>
    <row r="6" spans="1:6" ht="45" customHeight="1" x14ac:dyDescent="0.2">
      <c r="A6" s="174" t="s">
        <v>206</v>
      </c>
      <c r="B6" s="139" t="str">
        <f t="shared" si="0"/>
        <v>Yes</v>
      </c>
      <c r="C6" s="139" t="str">
        <f t="shared" si="1"/>
        <v>Implemented in many sites (50%-95%)</v>
      </c>
      <c r="E6" s="207" t="str">
        <f>IFERROR(INDEX(TB_PE_TranslationTable!$A$38:$A$39,MATCH('TB Program Essentials'!B6,TB_PE_TranslationTable!$A$23:$A$24,0)),"")</f>
        <v>Yes</v>
      </c>
      <c r="F6" s="207" t="str">
        <f>IFERROR(INDEX(TB_PE_TranslationTable!$B$38:$B$41,MATCH('TB Program Essentials'!C6,TB_PE_TranslationTable!$B$23:$B$26,0)),"")</f>
        <v>Implemented in many sites (50%-95%)</v>
      </c>
    </row>
    <row r="7" spans="1:6" x14ac:dyDescent="0.2">
      <c r="A7" s="284" t="s">
        <v>205</v>
      </c>
      <c r="B7" s="285"/>
      <c r="C7" s="285"/>
      <c r="E7" s="207" t="str">
        <f>IFERROR(INDEX(TB_PE_TranslationTable!$A$38:$A$39,MATCH('TB Program Essentials'!B7,TB_PE_TranslationTable!$A$23:$A$24,0)),"")</f>
        <v/>
      </c>
      <c r="F7" s="207" t="str">
        <f>IFERROR(INDEX(TB_PE_TranslationTable!$B$38:$B$41,MATCH('TB Program Essentials'!C7,TB_PE_TranslationTable!$B$23:$B$26,0)),"")</f>
        <v/>
      </c>
    </row>
    <row r="8" spans="1:6" ht="30" customHeight="1" x14ac:dyDescent="0.2">
      <c r="A8" s="174" t="s">
        <v>204</v>
      </c>
      <c r="B8" s="139" t="str">
        <f>E8</f>
        <v>Yes</v>
      </c>
      <c r="C8" s="139" t="str">
        <f>F8</f>
        <v>Implemented countrywide (&gt;95%)</v>
      </c>
      <c r="E8" s="207" t="str">
        <f>IFERROR(INDEX(TB_PE_TranslationTable!$A$38:$A$39,MATCH('TB Program Essentials'!B8,TB_PE_TranslationTable!$A$23:$A$24,0)),"")</f>
        <v>Yes</v>
      </c>
      <c r="F8" s="207" t="str">
        <f>IFERROR(INDEX(TB_PE_TranslationTable!$B$38:$B$41,MATCH('TB Program Essentials'!C8,TB_PE_TranslationTable!$B$23:$B$26,0)),"")</f>
        <v>Implemented countrywide (&gt;95%)</v>
      </c>
    </row>
    <row r="9" spans="1:6" ht="30" customHeight="1" x14ac:dyDescent="0.2">
      <c r="A9" s="174" t="s">
        <v>203</v>
      </c>
      <c r="B9" s="139" t="str">
        <f>E9</f>
        <v>Yes</v>
      </c>
      <c r="C9" s="139" t="str">
        <f>F9</f>
        <v>Implemented countrywide (&gt;95%)</v>
      </c>
      <c r="E9" s="207" t="str">
        <f>IFERROR(INDEX(TB_PE_TranslationTable!$A$38:$A$39,MATCH('TB Program Essentials'!B9,TB_PE_TranslationTable!$A$23:$A$24,0)),"")</f>
        <v>Yes</v>
      </c>
      <c r="F9" s="207" t="str">
        <f>IFERROR(INDEX(TB_PE_TranslationTable!$B$38:$B$41,MATCH('TB Program Essentials'!C9,TB_PE_TranslationTable!$B$23:$B$26,0)),"")</f>
        <v>Implemented countrywide (&gt;95%)</v>
      </c>
    </row>
    <row r="10" spans="1:6" x14ac:dyDescent="0.2">
      <c r="A10" s="284" t="s">
        <v>202</v>
      </c>
      <c r="B10" s="285"/>
      <c r="C10" s="285"/>
      <c r="E10" s="207" t="str">
        <f>IFERROR(INDEX(TB_PE_TranslationTable!$A$38:$A$39,MATCH('TB Program Essentials'!B10,TB_PE_TranslationTable!$A$23:$A$24,0)),"")</f>
        <v/>
      </c>
      <c r="F10" s="207" t="str">
        <f>IFERROR(INDEX(TB_PE_TranslationTable!$B$38:$B$41,MATCH('TB Program Essentials'!C10,TB_PE_TranslationTable!$B$23:$B$26,0)),"")</f>
        <v/>
      </c>
    </row>
    <row r="11" spans="1:6" ht="45" customHeight="1" x14ac:dyDescent="0.2">
      <c r="A11" s="174" t="s">
        <v>201</v>
      </c>
      <c r="B11" s="139" t="str">
        <f>E11</f>
        <v>Yes</v>
      </c>
      <c r="C11" s="139" t="str">
        <f>F11</f>
        <v>Implemented in some sites (&lt;50%)</v>
      </c>
      <c r="E11" s="207" t="str">
        <f>IFERROR(INDEX(TB_PE_TranslationTable!$A$38:$A$39,MATCH('TB Program Essentials'!B11,TB_PE_TranslationTable!$A$23:$A$24,0)),"")</f>
        <v>Yes</v>
      </c>
      <c r="F11" s="207" t="str">
        <f>IFERROR(INDEX(TB_PE_TranslationTable!$B$38:$B$41,MATCH('TB Program Essentials'!C11,TB_PE_TranslationTable!$B$23:$B$26,0)),"")</f>
        <v>Implemented in some sites (&lt;50%)</v>
      </c>
    </row>
    <row r="12" spans="1:6" ht="15" customHeight="1" x14ac:dyDescent="0.2">
      <c r="A12" s="286" t="s">
        <v>200</v>
      </c>
      <c r="B12" s="287"/>
      <c r="C12" s="288"/>
      <c r="E12" s="207" t="str">
        <f>IFERROR(INDEX(TB_PE_TranslationTable!$A$38:$A$39,MATCH('TB Program Essentials'!B12,TB_PE_TranslationTable!$A$23:$A$24,0)),"")</f>
        <v/>
      </c>
      <c r="F12" s="207" t="str">
        <f>IFERROR(INDEX(TB_PE_TranslationTable!$B$38:$B$41,MATCH('TB Program Essentials'!C12,TB_PE_TranslationTable!$B$23:$B$26,0)),"")</f>
        <v/>
      </c>
    </row>
    <row r="13" spans="1:6" ht="16" x14ac:dyDescent="0.2">
      <c r="A13" s="174" t="s">
        <v>199</v>
      </c>
      <c r="B13" s="139" t="str">
        <f>E13</f>
        <v>Yes</v>
      </c>
      <c r="C13" s="139" t="str">
        <f>F13</f>
        <v>Implemented in many sites (50%-95%)</v>
      </c>
      <c r="E13" s="207" t="str">
        <f>IFERROR(INDEX(TB_PE_TranslationTable!$A$38:$A$39,MATCH('TB Program Essentials'!B13,TB_PE_TranslationTable!$A$23:$A$24,0)),"")</f>
        <v>Yes</v>
      </c>
      <c r="F13" s="207" t="str">
        <f>IFERROR(INDEX(TB_PE_TranslationTable!$B$38:$B$41,MATCH('TB Program Essentials'!C13,TB_PE_TranslationTable!$B$23:$B$26,0)),"")</f>
        <v>Implemented in many sites (50%-95%)</v>
      </c>
    </row>
    <row r="14" spans="1:6" x14ac:dyDescent="0.2">
      <c r="A14" s="284" t="s">
        <v>198</v>
      </c>
      <c r="B14" s="285"/>
      <c r="C14" s="285"/>
      <c r="E14" s="207" t="str">
        <f>IFERROR(INDEX(TB_PE_TranslationTable!$A$38:$A$39,MATCH('TB Program Essentials'!B14,TB_PE_TranslationTable!$A$23:$A$24,0)),"")</f>
        <v/>
      </c>
      <c r="F14" s="207" t="str">
        <f>IFERROR(INDEX(TB_PE_TranslationTable!$B$38:$B$41,MATCH('TB Program Essentials'!C14,TB_PE_TranslationTable!$B$23:$B$26,0)),"")</f>
        <v/>
      </c>
    </row>
    <row r="15" spans="1:6" ht="49.5" customHeight="1" x14ac:dyDescent="0.2">
      <c r="A15" s="174" t="s">
        <v>197</v>
      </c>
      <c r="B15" s="139" t="str">
        <f>E15</f>
        <v>Yes</v>
      </c>
      <c r="C15" s="139" t="str">
        <f>F15</f>
        <v>Implemented countrywide (&gt;95%)</v>
      </c>
      <c r="E15" s="207" t="str">
        <f>IFERROR(INDEX(TB_PE_TranslationTable!$A$38:$A$39,MATCH('TB Program Essentials'!B15,TB_PE_TranslationTable!$A$23:$A$24,0)),"")</f>
        <v>Yes</v>
      </c>
      <c r="F15" s="207" t="str">
        <f>IFERROR(INDEX(TB_PE_TranslationTable!$B$38:$B$41,MATCH('TB Program Essentials'!C15,TB_PE_TranslationTable!$B$23:$B$26,0)),"")</f>
        <v>Implemented countrywide (&gt;95%)</v>
      </c>
    </row>
    <row r="16" spans="1:6" ht="30" customHeight="1" x14ac:dyDescent="0.2">
      <c r="A16" s="174" t="s">
        <v>196</v>
      </c>
      <c r="B16" s="139" t="str">
        <f t="shared" ref="B16:B19" si="2">E16</f>
        <v>Yes</v>
      </c>
      <c r="C16" s="139" t="str">
        <f t="shared" ref="C16:C19" si="3">F16</f>
        <v>Implemented in some sites (&lt;50%)</v>
      </c>
      <c r="E16" s="207" t="str">
        <f>IFERROR(INDEX(TB_PE_TranslationTable!$A$38:$A$39,MATCH('TB Program Essentials'!B16,TB_PE_TranslationTable!$A$23:$A$24,0)),"")</f>
        <v>Yes</v>
      </c>
      <c r="F16" s="207" t="str">
        <f>IFERROR(INDEX(TB_PE_TranslationTable!$B$38:$B$41,MATCH('TB Program Essentials'!C16,TB_PE_TranslationTable!$B$23:$B$26,0)),"")</f>
        <v>Implemented in some sites (&lt;50%)</v>
      </c>
    </row>
    <row r="17" spans="1:6" ht="28.5" customHeight="1" x14ac:dyDescent="0.2">
      <c r="A17" s="173" t="s">
        <v>195</v>
      </c>
      <c r="B17" s="139" t="str">
        <f t="shared" si="2"/>
        <v>No</v>
      </c>
      <c r="C17" s="139" t="str">
        <f t="shared" si="3"/>
        <v/>
      </c>
      <c r="E17" s="207" t="str">
        <f>IFERROR(INDEX(TB_PE_TranslationTable!$A$38:$A$39,MATCH('TB Program Essentials'!B17,TB_PE_TranslationTable!$A$23:$A$24,0)),"")</f>
        <v>No</v>
      </c>
      <c r="F17" s="207" t="str">
        <f>IFERROR(INDEX(TB_PE_TranslationTable!$B$38:$B$41,MATCH('TB Program Essentials'!C17,TB_PE_TranslationTable!$B$23:$B$26,0)),"")</f>
        <v/>
      </c>
    </row>
    <row r="18" spans="1:6" ht="28.5" customHeight="1" x14ac:dyDescent="0.2">
      <c r="A18" s="173" t="s">
        <v>194</v>
      </c>
      <c r="B18" s="139" t="str">
        <f t="shared" si="2"/>
        <v>Yes</v>
      </c>
      <c r="C18" s="139" t="str">
        <f t="shared" si="3"/>
        <v>Implemented in some sites (&lt;50%)</v>
      </c>
      <c r="E18" s="207" t="str">
        <f>IFERROR(INDEX(TB_PE_TranslationTable!$A$38:$A$39,MATCH('TB Program Essentials'!B18,TB_PE_TranslationTable!$A$23:$A$24,0)),"")</f>
        <v>Yes</v>
      </c>
      <c r="F18" s="207" t="str">
        <f>IFERROR(INDEX(TB_PE_TranslationTable!$B$38:$B$41,MATCH('TB Program Essentials'!C18,TB_PE_TranslationTable!$B$23:$B$26,0)),"")</f>
        <v>Implemented in some sites (&lt;50%)</v>
      </c>
    </row>
    <row r="19" spans="1:6" ht="60" customHeight="1" x14ac:dyDescent="0.2">
      <c r="A19" s="175" t="s">
        <v>193</v>
      </c>
      <c r="B19" s="139" t="str">
        <f t="shared" si="2"/>
        <v>Yes</v>
      </c>
      <c r="C19" s="139" t="str">
        <f t="shared" si="3"/>
        <v>Implemented in some sites (&lt;50%)</v>
      </c>
      <c r="E19" s="207" t="str">
        <f>IFERROR(INDEX(TB_PE_TranslationTable!$A$38:$A$39,MATCH('TB Program Essentials'!B19,TB_PE_TranslationTable!$A$23:$A$24,0)),"")</f>
        <v>Yes</v>
      </c>
      <c r="F19" s="207" t="str">
        <f>IFERROR(INDEX(TB_PE_TranslationTable!$B$38:$B$41,MATCH('TB Program Essentials'!C19,TB_PE_TranslationTable!$B$23:$B$26,0)),"")</f>
        <v>Implemented in some sites (&lt;50%)</v>
      </c>
    </row>
    <row r="20" spans="1:6" x14ac:dyDescent="0.2">
      <c r="A20" s="132"/>
      <c r="B20" s="132"/>
      <c r="C20" s="132"/>
    </row>
    <row r="21" spans="1:6" x14ac:dyDescent="0.2">
      <c r="A21" s="132"/>
      <c r="B21" s="132"/>
      <c r="C21" s="132"/>
    </row>
    <row r="22" spans="1:6" x14ac:dyDescent="0.2">
      <c r="A22" s="132"/>
      <c r="B22" s="132"/>
      <c r="C22" s="132"/>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I84"/>
  <sheetViews>
    <sheetView topLeftCell="B2" zoomScale="70" zoomScaleNormal="70" workbookViewId="0">
      <selection activeCell="B2" sqref="B2"/>
    </sheetView>
  </sheetViews>
  <sheetFormatPr baseColWidth="10" defaultRowHeight="15" x14ac:dyDescent="0.2"/>
  <cols>
    <col min="1" max="1" width="0" hidden="1" customWidth="1"/>
    <col min="2" max="2" width="107.83203125" customWidth="1"/>
    <col min="3" max="6" width="15.83203125" customWidth="1"/>
    <col min="7" max="7" width="46.5" customWidth="1"/>
    <col min="8" max="8" width="59.1640625" customWidth="1"/>
    <col min="9" max="9" width="46.83203125" customWidth="1"/>
  </cols>
  <sheetData>
    <row r="1" spans="1:9" x14ac:dyDescent="0.2">
      <c r="C1">
        <v>2</v>
      </c>
      <c r="D1">
        <v>3</v>
      </c>
      <c r="E1">
        <v>4</v>
      </c>
      <c r="F1">
        <v>5</v>
      </c>
      <c r="G1">
        <v>6</v>
      </c>
      <c r="I1">
        <v>8</v>
      </c>
    </row>
    <row r="2" spans="1:9" ht="29.25" customHeight="1" x14ac:dyDescent="0.2">
      <c r="B2" s="113" t="e">
        <f t="array" aca="1" ref="B2" ca="1">IF(ISBLANK(INDIRECT("'"&amp;CountryList!$J$3&amp;"'!A1")),"Indicator",
IF(LEFT(INDIRECT("'"&amp;CountryList!$J$3&amp;"'!A1"),5)="Indic","Indicator",INDIRECT("'"&amp;CountryList!$J$3&amp;"'!A1")))</f>
        <v>#REF!</v>
      </c>
      <c r="C2" s="113" t="e">
        <f t="array" aca="1" ref="C2" ca="1">IF(ISBLANK(INDIRECT("'"&amp;CountryList!$J$6 &amp;"'!"&amp;CHAR(96+C$1)&amp;$A3)),"",INDIRECT("'"&amp;CountryList!$J$6 &amp;"'!"&amp;CHAR(96+C$1)&amp;$A3))</f>
        <v>#REF!</v>
      </c>
      <c r="D2" s="113" t="e">
        <f t="array" aca="1" ref="D2" ca="1">IF(ISBLANK(INDIRECT("'"&amp;CountryList!$J$6 &amp;"'!"&amp;CHAR(96+D$1)&amp;$A3)),"",INDIRECT("'"&amp;CountryList!$J$6 &amp;"'!"&amp;CHAR(96+D$1)&amp;$A3))</f>
        <v>#REF!</v>
      </c>
      <c r="E2" s="113" t="e">
        <f t="array" aca="1" ref="E2" ca="1">IF(ISBLANK(INDIRECT("'"&amp;CountryList!$J$6 &amp;"'!"&amp;CHAR(96+E$1)&amp;$A3)),"",INDIRECT("'"&amp;CountryList!$J$6 &amp;"'!"&amp;CHAR(96+E$1)&amp;$A3))</f>
        <v>#REF!</v>
      </c>
      <c r="F2" s="113" t="e">
        <f t="array" aca="1" ref="F2" ca="1">IF(ISBLANK(INDIRECT("'"&amp;CountryList!$J$6 &amp;"'!"&amp;CHAR(96+F$1)&amp;$A3)),"",INDIRECT("'"&amp;CountryList!$J$6 &amp;"'!"&amp;CHAR(96+F$1)&amp;$A3))</f>
        <v>#REF!</v>
      </c>
      <c r="G2" s="114" t="s">
        <v>102</v>
      </c>
      <c r="H2" s="114" t="s">
        <v>1</v>
      </c>
      <c r="I2" s="178" t="s">
        <v>101</v>
      </c>
    </row>
    <row r="3" spans="1:9" ht="30" customHeight="1" x14ac:dyDescent="0.2">
      <c r="A3">
        <v>1</v>
      </c>
      <c r="B3" s="35" t="s">
        <v>320</v>
      </c>
      <c r="C3" s="150" t="e">
        <f t="array" aca="1" ref="C3" ca="1">IF(ISBLANK(INDIRECT("'"&amp;CountryList!$J$6 &amp;"'!"&amp;CHAR(96+C$1)&amp;$A4)),"",INDIRECT("'"&amp;CountryList!$J$6 &amp;"'!"&amp;CHAR(96+C$1)&amp;$A4))</f>
        <v>#REF!</v>
      </c>
      <c r="D3" s="150" t="e">
        <f t="array" aca="1" ref="D3" ca="1">IF(ISBLANK(INDIRECT("'"&amp;CountryList!$J$6 &amp;"'!"&amp;CHAR(96+D$1)&amp;$A4)),"",INDIRECT("'"&amp;CountryList!$J$6 &amp;"'!"&amp;CHAR(96+D$1)&amp;$A4))</f>
        <v>#REF!</v>
      </c>
      <c r="E3" s="150" t="e">
        <f t="array" aca="1" ref="E3" ca="1">IF(ISBLANK(INDIRECT("'"&amp;CountryList!$J$6 &amp;"'!"&amp;CHAR(96+E$1)&amp;$A4)),"",INDIRECT("'"&amp;CountryList!$J$6 &amp;"'!"&amp;CHAR(96+E$1)&amp;$A4))</f>
        <v>#REF!</v>
      </c>
      <c r="F3" s="150" t="e">
        <f t="array" aca="1" ref="F3" ca="1">IF(ISBLANK(INDIRECT("'"&amp;CountryList!$J$6 &amp;"'!"&amp;CHAR(96+F$1)&amp;$A4)),"",INDIRECT("'"&amp;CountryList!$J$6 &amp;"'!"&amp;CHAR(96+F$1)&amp;$A4))</f>
        <v>#REF!</v>
      </c>
      <c r="G3" s="150" t="e">
        <f t="array" aca="1" ref="G3" ca="1">IF(ISBLANK(INDIRECT("'"&amp;CountryList!$J$6 &amp;"'!"&amp;CHAR(96+G$1)&amp;$A4)),"",INDIRECT("'"&amp;CountryList!$J$6 &amp;"'!"&amp;CHAR(96+G$1)&amp;$A4))</f>
        <v>#REF!</v>
      </c>
      <c r="H3" s="112" t="s">
        <v>87</v>
      </c>
      <c r="I3" s="155" t="e">
        <f t="array" aca="1" ref="I3" ca="1">IF(ISBLANK(INDIRECT("'"&amp;CountryList!$J$6 &amp;"'!"&amp;CHAR(96+I$1)&amp;$A4)),"",INDIRECT("'"&amp;CountryList!$J$6 &amp;"'!"&amp;CHAR(96+I$1)&amp;$A4))</f>
        <v>#REF!</v>
      </c>
    </row>
    <row r="4" spans="1:9" ht="30" customHeight="1" x14ac:dyDescent="0.2">
      <c r="A4">
        <v>2</v>
      </c>
      <c r="B4" s="35" t="s">
        <v>321</v>
      </c>
      <c r="C4" s="150" t="e">
        <f t="array" aca="1" ref="C4" ca="1">IF(ISBLANK(INDIRECT("'"&amp;CountryList!$J$6 &amp;"'!"&amp;CHAR(96+C$1)&amp;$A5)),"",INDIRECT("'"&amp;CountryList!$J$6 &amp;"'!"&amp;CHAR(96+C$1)&amp;$A5))</f>
        <v>#REF!</v>
      </c>
      <c r="D4" s="150" t="e">
        <f t="array" aca="1" ref="D4" ca="1">IF(ISBLANK(INDIRECT("'"&amp;CountryList!$J$6 &amp;"'!"&amp;CHAR(96+D$1)&amp;$A5)),"",INDIRECT("'"&amp;CountryList!$J$6 &amp;"'!"&amp;CHAR(96+D$1)&amp;$A5))</f>
        <v>#REF!</v>
      </c>
      <c r="E4" s="150" t="e">
        <f t="array" aca="1" ref="E4" ca="1">IF(ISBLANK(INDIRECT("'"&amp;CountryList!$J$6 &amp;"'!"&amp;CHAR(96+E$1)&amp;$A5)),"",INDIRECT("'"&amp;CountryList!$J$6 &amp;"'!"&amp;CHAR(96+E$1)&amp;$A5))</f>
        <v>#REF!</v>
      </c>
      <c r="F4" s="150" t="e">
        <f t="array" aca="1" ref="F4" ca="1">IF(ISBLANK(INDIRECT("'"&amp;CountryList!$J$6 &amp;"'!"&amp;CHAR(96+F$1)&amp;$A5)),"",INDIRECT("'"&amp;CountryList!$J$6 &amp;"'!"&amp;CHAR(96+F$1)&amp;$A5))</f>
        <v>#REF!</v>
      </c>
      <c r="G4" s="150" t="e">
        <f t="array" aca="1" ref="G4" ca="1">IF(ISBLANK(INDIRECT("'"&amp;CountryList!$J$6 &amp;"'!"&amp;CHAR(96+G$1)&amp;$A5)),"",INDIRECT("'"&amp;CountryList!$J$6 &amp;"'!"&amp;CHAR(96+G$1)&amp;$A5))</f>
        <v>#REF!</v>
      </c>
      <c r="H4" s="186" t="s">
        <v>88</v>
      </c>
      <c r="I4" s="155" t="e">
        <f t="array" aca="1" ref="I4" ca="1">IF(ISBLANK(INDIRECT("'"&amp;CountryList!$J$6 &amp;"'!"&amp;CHAR(96+I$1)&amp;$A5)),"",INDIRECT("'"&amp;CountryList!$J$6 &amp;"'!"&amp;CHAR(96+I$1)&amp;$A5))</f>
        <v>#REF!</v>
      </c>
    </row>
    <row r="5" spans="1:9" ht="30" customHeight="1" x14ac:dyDescent="0.2">
      <c r="A5">
        <v>3</v>
      </c>
      <c r="B5" s="35" t="s">
        <v>322</v>
      </c>
      <c r="C5" s="150" t="e">
        <f t="array" aca="1" ref="C5" ca="1">IF(ISBLANK(INDIRECT("'"&amp;CountryList!$J$6 &amp;"'!"&amp;CHAR(96+C$1)&amp;$A6)),"",INDIRECT("'"&amp;CountryList!$J$6 &amp;"'!"&amp;CHAR(96+C$1)&amp;$A6))</f>
        <v>#REF!</v>
      </c>
      <c r="D5" s="150" t="e">
        <f t="array" aca="1" ref="D5" ca="1">IF(ISBLANK(INDIRECT("'"&amp;CountryList!$J$6 &amp;"'!"&amp;CHAR(96+D$1)&amp;$A6)),"",INDIRECT("'"&amp;CountryList!$J$6 &amp;"'!"&amp;CHAR(96+D$1)&amp;$A6))</f>
        <v>#REF!</v>
      </c>
      <c r="E5" s="150" t="e">
        <f t="array" aca="1" ref="E5" ca="1">IF(ISBLANK(INDIRECT("'"&amp;CountryList!$J$6 &amp;"'!"&amp;CHAR(96+E$1)&amp;$A6)),"",INDIRECT("'"&amp;CountryList!$J$6 &amp;"'!"&amp;CHAR(96+E$1)&amp;$A6))</f>
        <v>#REF!</v>
      </c>
      <c r="F5" s="150" t="e">
        <f t="array" aca="1" ref="F5" ca="1">IF(ISBLANK(INDIRECT("'"&amp;CountryList!$J$6 &amp;"'!"&amp;CHAR(96+F$1)&amp;$A6)),"",INDIRECT("'"&amp;CountryList!$J$6 &amp;"'!"&amp;CHAR(96+F$1)&amp;$A6))</f>
        <v>#REF!</v>
      </c>
      <c r="G5" s="150" t="e">
        <f t="array" aca="1" ref="G5" ca="1">IF(ISBLANK(INDIRECT("'"&amp;CountryList!$J$6 &amp;"'!"&amp;CHAR(96+G$1)&amp;$A6)),"",INDIRECT("'"&amp;CountryList!$J$6 &amp;"'!"&amp;CHAR(96+G$1)&amp;$A6))</f>
        <v>#REF!</v>
      </c>
      <c r="H5" s="112" t="s">
        <v>87</v>
      </c>
      <c r="I5" s="155" t="e">
        <f t="array" aca="1" ref="I5" ca="1">IF(ISBLANK(INDIRECT("'"&amp;CountryList!$J$6 &amp;"'!"&amp;CHAR(96+I$1)&amp;$A6)),"",INDIRECT("'"&amp;CountryList!$J$6 &amp;"'!"&amp;CHAR(96+I$1)&amp;$A6))</f>
        <v>#REF!</v>
      </c>
    </row>
    <row r="6" spans="1:9" ht="30" customHeight="1" x14ac:dyDescent="0.2">
      <c r="A6">
        <v>4</v>
      </c>
      <c r="B6" s="35" t="s">
        <v>323</v>
      </c>
      <c r="C6" s="150" t="e">
        <f t="array" aca="1" ref="C6" ca="1">IF(ISBLANK(INDIRECT("'"&amp;CountryList!$J$6 &amp;"'!"&amp;CHAR(96+C$1)&amp;$A7)),"",INDIRECT("'"&amp;CountryList!$J$6 &amp;"'!"&amp;CHAR(96+C$1)&amp;$A7))</f>
        <v>#REF!</v>
      </c>
      <c r="D6" s="150" t="e">
        <f t="array" aca="1" ref="D6" ca="1">IF(ISBLANK(INDIRECT("'"&amp;CountryList!$J$6 &amp;"'!"&amp;CHAR(96+D$1)&amp;$A7)),"",INDIRECT("'"&amp;CountryList!$J$6 &amp;"'!"&amp;CHAR(96+D$1)&amp;$A7))</f>
        <v>#REF!</v>
      </c>
      <c r="E6" s="150" t="e">
        <f t="array" aca="1" ref="E6" ca="1">IF(ISBLANK(INDIRECT("'"&amp;CountryList!$J$6 &amp;"'!"&amp;CHAR(96+E$1)&amp;$A7)),"",INDIRECT("'"&amp;CountryList!$J$6 &amp;"'!"&amp;CHAR(96+E$1)&amp;$A7))</f>
        <v>#REF!</v>
      </c>
      <c r="F6" s="150" t="e">
        <f t="array" aca="1" ref="F6" ca="1">IF(ISBLANK(INDIRECT("'"&amp;CountryList!$J$6 &amp;"'!"&amp;CHAR(96+F$1)&amp;$A7)),"",INDIRECT("'"&amp;CountryList!$J$6 &amp;"'!"&amp;CHAR(96+F$1)&amp;$A7))</f>
        <v>#REF!</v>
      </c>
      <c r="G6" s="150" t="e">
        <f t="array" aca="1" ref="G6" ca="1">IF(ISBLANK(INDIRECT("'"&amp;CountryList!$J$6 &amp;"'!"&amp;CHAR(96+G$1)&amp;$A7)),"",INDIRECT("'"&amp;CountryList!$J$6 &amp;"'!"&amp;CHAR(96+G$1)&amp;$A7))</f>
        <v>#REF!</v>
      </c>
      <c r="H6" s="186" t="s">
        <v>88</v>
      </c>
      <c r="I6" s="155" t="e">
        <f t="array" aca="1" ref="I6" ca="1">IF(ISBLANK(INDIRECT("'"&amp;CountryList!$J$6 &amp;"'!"&amp;CHAR(96+I$1)&amp;$A7)),"",INDIRECT("'"&amp;CountryList!$J$6 &amp;"'!"&amp;CHAR(96+I$1)&amp;$A7))</f>
        <v>#REF!</v>
      </c>
    </row>
    <row r="7" spans="1:9" ht="30" customHeight="1" x14ac:dyDescent="0.2">
      <c r="A7">
        <v>5</v>
      </c>
      <c r="B7" s="159" t="s">
        <v>324</v>
      </c>
      <c r="C7" s="150" t="e">
        <f t="array" aca="1" ref="C7" ca="1">IF(ISBLANK(INDIRECT("'"&amp;CountryList!$J$6 &amp;"'!"&amp;CHAR(96+C$1)&amp;$A8)),"",INDIRECT("'"&amp;CountryList!$J$6 &amp;"'!"&amp;CHAR(96+C$1)&amp;$A8))</f>
        <v>#REF!</v>
      </c>
      <c r="D7" s="150" t="e">
        <f t="array" aca="1" ref="D7" ca="1">IF(ISBLANK(INDIRECT("'"&amp;CountryList!$J$6 &amp;"'!"&amp;CHAR(96+D$1)&amp;$A8)),"",INDIRECT("'"&amp;CountryList!$J$6 &amp;"'!"&amp;CHAR(96+D$1)&amp;$A8))</f>
        <v>#REF!</v>
      </c>
      <c r="E7" s="150" t="e">
        <f t="array" aca="1" ref="E7" ca="1">IF(ISBLANK(INDIRECT("'"&amp;CountryList!$J$6 &amp;"'!"&amp;CHAR(96+E$1)&amp;$A8)),"",INDIRECT("'"&amp;CountryList!$J$6 &amp;"'!"&amp;CHAR(96+E$1)&amp;$A8))</f>
        <v>#REF!</v>
      </c>
      <c r="F7" s="150" t="e">
        <f t="array" aca="1" ref="F7" ca="1">IF(ISBLANK(INDIRECT("'"&amp;CountryList!$J$6 &amp;"'!"&amp;CHAR(96+F$1)&amp;$A8)),"",INDIRECT("'"&amp;CountryList!$J$6 &amp;"'!"&amp;CHAR(96+F$1)&amp;$A8))</f>
        <v>#REF!</v>
      </c>
      <c r="G7" s="150" t="e">
        <f t="array" aca="1" ref="G7" ca="1">IF(ISBLANK(INDIRECT("'"&amp;CountryList!$J$6 &amp;"'!"&amp;CHAR(96+G$1)&amp;$A8)),"",INDIRECT("'"&amp;CountryList!$J$6 &amp;"'!"&amp;CHAR(96+G$1)&amp;$A8))</f>
        <v>#REF!</v>
      </c>
      <c r="H7" s="186"/>
      <c r="I7" s="155" t="e">
        <f t="array" aca="1" ref="I7" ca="1">IF(ISBLANK(INDIRECT("'"&amp;CountryList!$J$6 &amp;"'!"&amp;CHAR(96+I$1)&amp;$A8)),"",INDIRECT("'"&amp;CountryList!$J$6 &amp;"'!"&amp;CHAR(96+I$1)&amp;$A8))</f>
        <v>#REF!</v>
      </c>
    </row>
    <row r="8" spans="1:9" ht="30" customHeight="1" x14ac:dyDescent="0.2">
      <c r="A8">
        <v>6</v>
      </c>
      <c r="B8" s="35" t="s">
        <v>325</v>
      </c>
      <c r="C8" s="150" t="e">
        <f t="array" aca="1" ref="C8" ca="1">IF(ISBLANK(INDIRECT("'"&amp;CountryList!$J$6 &amp;"'!"&amp;CHAR(96+C$1)&amp;$A9)),"",INDIRECT("'"&amp;CountryList!$J$6 &amp;"'!"&amp;CHAR(96+C$1)&amp;$A9))</f>
        <v>#REF!</v>
      </c>
      <c r="D8" s="150" t="e">
        <f t="array" aca="1" ref="D8" ca="1">IF(ISBLANK(INDIRECT("'"&amp;CountryList!$J$6 &amp;"'!"&amp;CHAR(96+D$1)&amp;$A9)),"",INDIRECT("'"&amp;CountryList!$J$6 &amp;"'!"&amp;CHAR(96+D$1)&amp;$A9))</f>
        <v>#REF!</v>
      </c>
      <c r="E8" s="150" t="e">
        <f t="array" aca="1" ref="E8" ca="1">IF(ISBLANK(INDIRECT("'"&amp;CountryList!$J$6 &amp;"'!"&amp;CHAR(96+E$1)&amp;$A9)),"",INDIRECT("'"&amp;CountryList!$J$6 &amp;"'!"&amp;CHAR(96+E$1)&amp;$A9))</f>
        <v>#REF!</v>
      </c>
      <c r="F8" s="150" t="e">
        <f t="array" aca="1" ref="F8" ca="1">IF(ISBLANK(INDIRECT("'"&amp;CountryList!$J$6 &amp;"'!"&amp;CHAR(96+F$1)&amp;$A9)),"",INDIRECT("'"&amp;CountryList!$J$6 &amp;"'!"&amp;CHAR(96+F$1)&amp;$A9))</f>
        <v>#REF!</v>
      </c>
      <c r="G8" s="150" t="e">
        <f t="array" aca="1" ref="G8" ca="1">IF(ISBLANK(INDIRECT("'"&amp;CountryList!$J$6 &amp;"'!"&amp;CHAR(96+G$1)&amp;$A9)),"",INDIRECT("'"&amp;CountryList!$J$6 &amp;"'!"&amp;CHAR(96+G$1)&amp;$A9))</f>
        <v>#REF!</v>
      </c>
      <c r="H8" s="112" t="s">
        <v>87</v>
      </c>
      <c r="I8" s="155" t="e">
        <f t="array" aca="1" ref="I8" ca="1">IF(ISBLANK(INDIRECT("'"&amp;CountryList!$J$6 &amp;"'!"&amp;CHAR(96+I$1)&amp;$A9)),"",INDIRECT("'"&amp;CountryList!$J$6 &amp;"'!"&amp;CHAR(96+I$1)&amp;$A9))</f>
        <v>#REF!</v>
      </c>
    </row>
    <row r="9" spans="1:9" ht="30" customHeight="1" x14ac:dyDescent="0.2">
      <c r="A9">
        <v>7</v>
      </c>
      <c r="B9" s="35" t="s">
        <v>326</v>
      </c>
      <c r="C9" s="150" t="e">
        <f t="array" aca="1" ref="C9" ca="1">IF(ISBLANK(INDIRECT("'"&amp;CountryList!$J$6 &amp;"'!"&amp;CHAR(96+C$1)&amp;$A10)),"",INDIRECT("'"&amp;CountryList!$J$6 &amp;"'!"&amp;CHAR(96+C$1)&amp;$A10))</f>
        <v>#REF!</v>
      </c>
      <c r="D9" s="150" t="e">
        <f t="array" aca="1" ref="D9" ca="1">IF(ISBLANK(INDIRECT("'"&amp;CountryList!$J$6 &amp;"'!"&amp;CHAR(96+D$1)&amp;$A10)),"",INDIRECT("'"&amp;CountryList!$J$6 &amp;"'!"&amp;CHAR(96+D$1)&amp;$A10))</f>
        <v>#REF!</v>
      </c>
      <c r="E9" s="150" t="e">
        <f t="array" aca="1" ref="E9" ca="1">IF(ISBLANK(INDIRECT("'"&amp;CountryList!$J$6 &amp;"'!"&amp;CHAR(96+E$1)&amp;$A10)),"",INDIRECT("'"&amp;CountryList!$J$6 &amp;"'!"&amp;CHAR(96+E$1)&amp;$A10))</f>
        <v>#REF!</v>
      </c>
      <c r="F9" s="150" t="e">
        <f t="array" aca="1" ref="F9" ca="1">IF(ISBLANK(INDIRECT("'"&amp;CountryList!$J$6 &amp;"'!"&amp;CHAR(96+F$1)&amp;$A10)),"",INDIRECT("'"&amp;CountryList!$J$6 &amp;"'!"&amp;CHAR(96+F$1)&amp;$A10))</f>
        <v>#REF!</v>
      </c>
      <c r="G9" s="150" t="e">
        <f t="array" aca="1" ref="G9" ca="1">IF(ISBLANK(INDIRECT("'"&amp;CountryList!$J$6 &amp;"'!"&amp;CHAR(96+G$1)&amp;$A10)),"",INDIRECT("'"&amp;CountryList!$J$6 &amp;"'!"&amp;CHAR(96+G$1)&amp;$A10))</f>
        <v>#REF!</v>
      </c>
      <c r="H9" s="112" t="s">
        <v>87</v>
      </c>
      <c r="I9" s="155" t="e">
        <f t="array" aca="1" ref="I9" ca="1">IF(ISBLANK(INDIRECT("'"&amp;CountryList!$J$6 &amp;"'!"&amp;CHAR(96+I$1)&amp;$A10)),"",INDIRECT("'"&amp;CountryList!$J$6 &amp;"'!"&amp;CHAR(96+I$1)&amp;$A10))</f>
        <v>#REF!</v>
      </c>
    </row>
    <row r="10" spans="1:9" ht="30" customHeight="1" x14ac:dyDescent="0.2">
      <c r="A10">
        <v>8</v>
      </c>
      <c r="B10" s="35" t="s">
        <v>327</v>
      </c>
      <c r="C10" s="150" t="e">
        <f t="array" aca="1" ref="C10" ca="1">IF(ISBLANK(INDIRECT("'"&amp;CountryList!$J$6 &amp;"'!"&amp;CHAR(96+C$1)&amp;$A11)),"",INDIRECT("'"&amp;CountryList!$J$6 &amp;"'!"&amp;CHAR(96+C$1)&amp;$A11))</f>
        <v>#REF!</v>
      </c>
      <c r="D10" s="150" t="e">
        <f t="array" aca="1" ref="D10" ca="1">IF(ISBLANK(INDIRECT("'"&amp;CountryList!$J$6 &amp;"'!"&amp;CHAR(96+D$1)&amp;$A11)),"",INDIRECT("'"&amp;CountryList!$J$6 &amp;"'!"&amp;CHAR(96+D$1)&amp;$A11))</f>
        <v>#REF!</v>
      </c>
      <c r="E10" s="150" t="e">
        <f t="array" aca="1" ref="E10" ca="1">IF(ISBLANK(INDIRECT("'"&amp;CountryList!$J$6 &amp;"'!"&amp;CHAR(96+E$1)&amp;$A11)),"",INDIRECT("'"&amp;CountryList!$J$6 &amp;"'!"&amp;CHAR(96+E$1)&amp;$A11))</f>
        <v>#REF!</v>
      </c>
      <c r="F10" s="150" t="e">
        <f t="array" aca="1" ref="F10" ca="1">IF(ISBLANK(INDIRECT("'"&amp;CountryList!$J$6 &amp;"'!"&amp;CHAR(96+F$1)&amp;$A11)),"",INDIRECT("'"&amp;CountryList!$J$6 &amp;"'!"&amp;CHAR(96+F$1)&amp;$A11))</f>
        <v>#REF!</v>
      </c>
      <c r="G10" s="150" t="e">
        <f t="array" aca="1" ref="G10" ca="1">IF(ISBLANK(INDIRECT("'"&amp;CountryList!$J$6 &amp;"'!"&amp;CHAR(96+G$1)&amp;$A11)),"",INDIRECT("'"&amp;CountryList!$J$6 &amp;"'!"&amp;CHAR(96+G$1)&amp;$A11))</f>
        <v>#REF!</v>
      </c>
      <c r="H10" s="112" t="s">
        <v>87</v>
      </c>
      <c r="I10" s="155" t="e">
        <f t="array" aca="1" ref="I10" ca="1">IF(ISBLANK(INDIRECT("'"&amp;CountryList!$J$6 &amp;"'!"&amp;CHAR(96+I$1)&amp;$A11)),"",INDIRECT("'"&amp;CountryList!$J$6 &amp;"'!"&amp;CHAR(96+I$1)&amp;$A11))</f>
        <v>#REF!</v>
      </c>
    </row>
    <row r="11" spans="1:9" ht="30" customHeight="1" x14ac:dyDescent="0.2">
      <c r="A11">
        <v>9</v>
      </c>
      <c r="B11" s="35" t="s">
        <v>328</v>
      </c>
      <c r="C11" s="150" t="e">
        <f t="array" aca="1" ref="C11" ca="1">IF(ISBLANK(INDIRECT("'"&amp;CountryList!$J$6 &amp;"'!"&amp;CHAR(96+C$1)&amp;$A12)),"",INDIRECT("'"&amp;CountryList!$J$6 &amp;"'!"&amp;CHAR(96+C$1)&amp;$A12))</f>
        <v>#REF!</v>
      </c>
      <c r="D11" s="150" t="e">
        <f t="array" aca="1" ref="D11" ca="1">IF(ISBLANK(INDIRECT("'"&amp;CountryList!$J$6 &amp;"'!"&amp;CHAR(96+D$1)&amp;$A12)),"",INDIRECT("'"&amp;CountryList!$J$6 &amp;"'!"&amp;CHAR(96+D$1)&amp;$A12))</f>
        <v>#REF!</v>
      </c>
      <c r="E11" s="150" t="e">
        <f t="array" aca="1" ref="E11" ca="1">IF(ISBLANK(INDIRECT("'"&amp;CountryList!$J$6 &amp;"'!"&amp;CHAR(96+E$1)&amp;$A12)),"",INDIRECT("'"&amp;CountryList!$J$6 &amp;"'!"&amp;CHAR(96+E$1)&amp;$A12))</f>
        <v>#REF!</v>
      </c>
      <c r="F11" s="150" t="e">
        <f t="array" aca="1" ref="F11" ca="1">IF(ISBLANK(INDIRECT("'"&amp;CountryList!$J$6 &amp;"'!"&amp;CHAR(96+F$1)&amp;$A12)),"",INDIRECT("'"&amp;CountryList!$J$6 &amp;"'!"&amp;CHAR(96+F$1)&amp;$A12))</f>
        <v>#REF!</v>
      </c>
      <c r="G11" s="150" t="e">
        <f t="array" aca="1" ref="G11" ca="1">IF(ISBLANK(INDIRECT("'"&amp;CountryList!$J$6 &amp;"'!"&amp;CHAR(96+G$1)&amp;$A12)),"",INDIRECT("'"&amp;CountryList!$J$6 &amp;"'!"&amp;CHAR(96+G$1)&amp;$A12))</f>
        <v>#REF!</v>
      </c>
      <c r="H11" s="186" t="s">
        <v>88</v>
      </c>
      <c r="I11" s="155" t="e">
        <f t="array" aca="1" ref="I11" ca="1">IF(ISBLANK(INDIRECT("'"&amp;CountryList!$J$6 &amp;"'!"&amp;CHAR(96+I$1)&amp;$A12)),"",INDIRECT("'"&amp;CountryList!$J$6 &amp;"'!"&amp;CHAR(96+I$1)&amp;$A12))</f>
        <v>#REF!</v>
      </c>
    </row>
    <row r="12" spans="1:9" ht="30" customHeight="1" x14ac:dyDescent="0.2">
      <c r="A12">
        <v>10</v>
      </c>
      <c r="B12" s="35" t="s">
        <v>329</v>
      </c>
      <c r="C12" s="150" t="e">
        <f t="array" aca="1" ref="C12" ca="1">IF(ISBLANK(INDIRECT("'"&amp;CountryList!$J$6 &amp;"'!"&amp;CHAR(96+C$1)&amp;$A13)),"",INDIRECT("'"&amp;CountryList!$J$6 &amp;"'!"&amp;CHAR(96+C$1)&amp;$A13))</f>
        <v>#REF!</v>
      </c>
      <c r="D12" s="150" t="e">
        <f t="array" aca="1" ref="D12" ca="1">IF(ISBLANK(INDIRECT("'"&amp;CountryList!$J$6 &amp;"'!"&amp;CHAR(96+D$1)&amp;$A13)),"",INDIRECT("'"&amp;CountryList!$J$6 &amp;"'!"&amp;CHAR(96+D$1)&amp;$A13))</f>
        <v>#REF!</v>
      </c>
      <c r="E12" s="150" t="e">
        <f t="array" aca="1" ref="E12" ca="1">IF(ISBLANK(INDIRECT("'"&amp;CountryList!$J$6 &amp;"'!"&amp;CHAR(96+E$1)&amp;$A13)),"",INDIRECT("'"&amp;CountryList!$J$6 &amp;"'!"&amp;CHAR(96+E$1)&amp;$A13))</f>
        <v>#REF!</v>
      </c>
      <c r="F12" s="150" t="e">
        <f t="array" aca="1" ref="F12" ca="1">IF(ISBLANK(INDIRECT("'"&amp;CountryList!$J$6 &amp;"'!"&amp;CHAR(96+F$1)&amp;$A13)),"",INDIRECT("'"&amp;CountryList!$J$6 &amp;"'!"&amp;CHAR(96+F$1)&amp;$A13))</f>
        <v>#REF!</v>
      </c>
      <c r="G12" s="150" t="e">
        <f t="array" aca="1" ref="G12" ca="1">IF(ISBLANK(INDIRECT("'"&amp;CountryList!$J$6 &amp;"'!"&amp;CHAR(96+G$1)&amp;$A13)),"",INDIRECT("'"&amp;CountryList!$J$6 &amp;"'!"&amp;CHAR(96+G$1)&amp;$A13))</f>
        <v>#REF!</v>
      </c>
      <c r="H12" s="186" t="s">
        <v>88</v>
      </c>
      <c r="I12" s="155" t="e">
        <f t="array" aca="1" ref="I12" ca="1">IF(ISBLANK(INDIRECT("'"&amp;CountryList!$J$6 &amp;"'!"&amp;CHAR(96+I$1)&amp;$A13)),"",INDIRECT("'"&amp;CountryList!$J$6 &amp;"'!"&amp;CHAR(96+I$1)&amp;$A13))</f>
        <v>#REF!</v>
      </c>
    </row>
    <row r="13" spans="1:9" ht="30" customHeight="1" x14ac:dyDescent="0.2">
      <c r="A13">
        <v>11</v>
      </c>
      <c r="B13" s="35" t="s">
        <v>330</v>
      </c>
      <c r="C13" s="150" t="e">
        <f t="array" aca="1" ref="C13" ca="1">IF(ISBLANK(INDIRECT("'"&amp;CountryList!$J$6 &amp;"'!"&amp;CHAR(96+C$1)&amp;$A14)),"",INDIRECT("'"&amp;CountryList!$J$6 &amp;"'!"&amp;CHAR(96+C$1)&amp;$A14))</f>
        <v>#REF!</v>
      </c>
      <c r="D13" s="150" t="e">
        <f t="array" aca="1" ref="D13" ca="1">IF(ISBLANK(INDIRECT("'"&amp;CountryList!$J$6 &amp;"'!"&amp;CHAR(96+D$1)&amp;$A14)),"",INDIRECT("'"&amp;CountryList!$J$6 &amp;"'!"&amp;CHAR(96+D$1)&amp;$A14))</f>
        <v>#REF!</v>
      </c>
      <c r="E13" s="150" t="e">
        <f t="array" aca="1" ref="E13" ca="1">IF(ISBLANK(INDIRECT("'"&amp;CountryList!$J$6 &amp;"'!"&amp;CHAR(96+E$1)&amp;$A14)),"",INDIRECT("'"&amp;CountryList!$J$6 &amp;"'!"&amp;CHAR(96+E$1)&amp;$A14))</f>
        <v>#REF!</v>
      </c>
      <c r="F13" s="150" t="e">
        <f t="array" aca="1" ref="F13" ca="1">IF(ISBLANK(INDIRECT("'"&amp;CountryList!$J$6 &amp;"'!"&amp;CHAR(96+F$1)&amp;$A14)),"",INDIRECT("'"&amp;CountryList!$J$6 &amp;"'!"&amp;CHAR(96+F$1)&amp;$A14))</f>
        <v>#REF!</v>
      </c>
      <c r="G13" s="150" t="e">
        <f t="array" aca="1" ref="G13" ca="1">IF(ISBLANK(INDIRECT("'"&amp;CountryList!$J$6 &amp;"'!"&amp;CHAR(96+G$1)&amp;$A14)),"",INDIRECT("'"&amp;CountryList!$J$6 &amp;"'!"&amp;CHAR(96+G$1)&amp;$A14))</f>
        <v>#REF!</v>
      </c>
      <c r="H13" s="186" t="s">
        <v>88</v>
      </c>
      <c r="I13" s="155" t="e">
        <f t="array" aca="1" ref="I13" ca="1">IF(ISBLANK(INDIRECT("'"&amp;CountryList!$J$6 &amp;"'!"&amp;CHAR(96+I$1)&amp;$A14)),"",INDIRECT("'"&amp;CountryList!$J$6 &amp;"'!"&amp;CHAR(96+I$1)&amp;$A14))</f>
        <v>#REF!</v>
      </c>
    </row>
    <row r="14" spans="1:9" ht="30" customHeight="1" x14ac:dyDescent="0.2">
      <c r="A14">
        <v>12</v>
      </c>
      <c r="B14" s="35" t="s">
        <v>331</v>
      </c>
      <c r="C14" s="150" t="e">
        <f t="array" aca="1" ref="C14" ca="1">IF(ISBLANK(INDIRECT("'"&amp;CountryList!$J$6 &amp;"'!"&amp;CHAR(96+C$1)&amp;$A15)),"",INDIRECT("'"&amp;CountryList!$J$6 &amp;"'!"&amp;CHAR(96+C$1)&amp;$A15))</f>
        <v>#REF!</v>
      </c>
      <c r="D14" s="150" t="e">
        <f t="array" aca="1" ref="D14" ca="1">IF(ISBLANK(INDIRECT("'"&amp;CountryList!$J$6 &amp;"'!"&amp;CHAR(96+D$1)&amp;$A15)),"",INDIRECT("'"&amp;CountryList!$J$6 &amp;"'!"&amp;CHAR(96+D$1)&amp;$A15))</f>
        <v>#REF!</v>
      </c>
      <c r="E14" s="150" t="e">
        <f t="array" aca="1" ref="E14" ca="1">IF(ISBLANK(INDIRECT("'"&amp;CountryList!$J$6 &amp;"'!"&amp;CHAR(96+E$1)&amp;$A15)),"",INDIRECT("'"&amp;CountryList!$J$6 &amp;"'!"&amp;CHAR(96+E$1)&amp;$A15))</f>
        <v>#REF!</v>
      </c>
      <c r="F14" s="150" t="e">
        <f t="array" aca="1" ref="F14" ca="1">IF(ISBLANK(INDIRECT("'"&amp;CountryList!$J$6 &amp;"'!"&amp;CHAR(96+F$1)&amp;$A15)),"",INDIRECT("'"&amp;CountryList!$J$6 &amp;"'!"&amp;CHAR(96+F$1)&amp;$A15))</f>
        <v>#REF!</v>
      </c>
      <c r="G14" s="150" t="e">
        <f t="array" aca="1" ref="G14" ca="1">IF(ISBLANK(INDIRECT("'"&amp;CountryList!$J$6 &amp;"'!"&amp;CHAR(96+G$1)&amp;$A15)),"",INDIRECT("'"&amp;CountryList!$J$6 &amp;"'!"&amp;CHAR(96+G$1)&amp;$A15))</f>
        <v>#REF!</v>
      </c>
      <c r="H14" s="112" t="s">
        <v>87</v>
      </c>
      <c r="I14" s="155" t="e">
        <f t="array" aca="1" ref="I14" ca="1">IF(ISBLANK(INDIRECT("'"&amp;CountryList!$J$6 &amp;"'!"&amp;CHAR(96+I$1)&amp;$A15)),"",INDIRECT("'"&amp;CountryList!$J$6 &amp;"'!"&amp;CHAR(96+I$1)&amp;$A15))</f>
        <v>#REF!</v>
      </c>
    </row>
    <row r="15" spans="1:9" ht="30" customHeight="1" x14ac:dyDescent="0.2">
      <c r="A15">
        <v>13</v>
      </c>
      <c r="B15" s="35" t="s">
        <v>332</v>
      </c>
      <c r="C15" s="150" t="e">
        <f t="array" aca="1" ref="C15" ca="1">IF(ISBLANK(INDIRECT("'"&amp;CountryList!$J$6 &amp;"'!"&amp;CHAR(96+C$1)&amp;$A16)),"",INDIRECT("'"&amp;CountryList!$J$6 &amp;"'!"&amp;CHAR(96+C$1)&amp;$A16))</f>
        <v>#REF!</v>
      </c>
      <c r="D15" s="150" t="e">
        <f t="array" aca="1" ref="D15" ca="1">IF(ISBLANK(INDIRECT("'"&amp;CountryList!$J$6 &amp;"'!"&amp;CHAR(96+D$1)&amp;$A16)),"",INDIRECT("'"&amp;CountryList!$J$6 &amp;"'!"&amp;CHAR(96+D$1)&amp;$A16))</f>
        <v>#REF!</v>
      </c>
      <c r="E15" s="150" t="e">
        <f t="array" aca="1" ref="E15" ca="1">IF(ISBLANK(INDIRECT("'"&amp;CountryList!$J$6 &amp;"'!"&amp;CHAR(96+E$1)&amp;$A16)),"",INDIRECT("'"&amp;CountryList!$J$6 &amp;"'!"&amp;CHAR(96+E$1)&amp;$A16))</f>
        <v>#REF!</v>
      </c>
      <c r="F15" s="150" t="e">
        <f t="array" aca="1" ref="F15" ca="1">IF(ISBLANK(INDIRECT("'"&amp;CountryList!$J$6 &amp;"'!"&amp;CHAR(96+F$1)&amp;$A16)),"",INDIRECT("'"&amp;CountryList!$J$6 &amp;"'!"&amp;CHAR(96+F$1)&amp;$A16))</f>
        <v>#REF!</v>
      </c>
      <c r="G15" s="150" t="e">
        <f t="array" aca="1" ref="G15" ca="1">IF(ISBLANK(INDIRECT("'"&amp;CountryList!$J$6 &amp;"'!"&amp;CHAR(96+G$1)&amp;$A16)),"",INDIRECT("'"&amp;CountryList!$J$6 &amp;"'!"&amp;CHAR(96+G$1)&amp;$A16))</f>
        <v>#REF!</v>
      </c>
      <c r="H15" s="112" t="s">
        <v>87</v>
      </c>
      <c r="I15" s="155" t="e">
        <f t="array" aca="1" ref="I15" ca="1">IF(ISBLANK(INDIRECT("'"&amp;CountryList!$J$6 &amp;"'!"&amp;CHAR(96+I$1)&amp;$A16)),"",INDIRECT("'"&amp;CountryList!$J$6 &amp;"'!"&amp;CHAR(96+I$1)&amp;$A16))</f>
        <v>#REF!</v>
      </c>
    </row>
    <row r="16" spans="1:9" ht="30" customHeight="1" x14ac:dyDescent="0.2">
      <c r="A16">
        <v>14</v>
      </c>
      <c r="B16" s="35" t="s">
        <v>333</v>
      </c>
      <c r="C16" s="150" t="e">
        <f t="array" aca="1" ref="C16" ca="1">IF(ISBLANK(INDIRECT("'"&amp;CountryList!$J$6 &amp;"'!"&amp;CHAR(96+C$1)&amp;$A17)),"",INDIRECT("'"&amp;CountryList!$J$6 &amp;"'!"&amp;CHAR(96+C$1)&amp;$A17))</f>
        <v>#REF!</v>
      </c>
      <c r="D16" s="150" t="e">
        <f t="array" aca="1" ref="D16" ca="1">IF(ISBLANK(INDIRECT("'"&amp;CountryList!$J$6 &amp;"'!"&amp;CHAR(96+D$1)&amp;$A17)),"",INDIRECT("'"&amp;CountryList!$J$6 &amp;"'!"&amp;CHAR(96+D$1)&amp;$A17))</f>
        <v>#REF!</v>
      </c>
      <c r="E16" s="150" t="e">
        <f t="array" aca="1" ref="E16" ca="1">IF(ISBLANK(INDIRECT("'"&amp;CountryList!$J$6 &amp;"'!"&amp;CHAR(96+E$1)&amp;$A17)),"",INDIRECT("'"&amp;CountryList!$J$6 &amp;"'!"&amp;CHAR(96+E$1)&amp;$A17))</f>
        <v>#REF!</v>
      </c>
      <c r="F16" s="150" t="e">
        <f t="array" aca="1" ref="F16" ca="1">IF(ISBLANK(INDIRECT("'"&amp;CountryList!$J$6 &amp;"'!"&amp;CHAR(96+F$1)&amp;$A17)),"",INDIRECT("'"&amp;CountryList!$J$6 &amp;"'!"&amp;CHAR(96+F$1)&amp;$A17))</f>
        <v>#REF!</v>
      </c>
      <c r="G16" s="150" t="e">
        <f t="array" aca="1" ref="G16" ca="1">IF(ISBLANK(INDIRECT("'"&amp;CountryList!$J$6 &amp;"'!"&amp;CHAR(96+G$1)&amp;$A17)),"",INDIRECT("'"&amp;CountryList!$J$6 &amp;"'!"&amp;CHAR(96+G$1)&amp;$A17))</f>
        <v>#REF!</v>
      </c>
      <c r="H16" s="186" t="s">
        <v>88</v>
      </c>
      <c r="I16" s="155" t="e">
        <f t="array" aca="1" ref="I16" ca="1">IF(ISBLANK(INDIRECT("'"&amp;CountryList!$J$6 &amp;"'!"&amp;CHAR(96+I$1)&amp;$A17)),"",INDIRECT("'"&amp;CountryList!$J$6 &amp;"'!"&amp;CHAR(96+I$1)&amp;$A17))</f>
        <v>#REF!</v>
      </c>
    </row>
    <row r="17" spans="1:9" ht="30" customHeight="1" x14ac:dyDescent="0.2">
      <c r="A17">
        <v>15</v>
      </c>
      <c r="B17" s="35" t="s">
        <v>334</v>
      </c>
      <c r="C17" s="150" t="e">
        <f t="array" aca="1" ref="C17" ca="1">IF(ISBLANK(INDIRECT("'"&amp;CountryList!$J$6 &amp;"'!"&amp;CHAR(96+C$1)&amp;$A18)),"",INDIRECT("'"&amp;CountryList!$J$6 &amp;"'!"&amp;CHAR(96+C$1)&amp;$A18))</f>
        <v>#REF!</v>
      </c>
      <c r="D17" s="150" t="e">
        <f t="array" aca="1" ref="D17" ca="1">IF(ISBLANK(INDIRECT("'"&amp;CountryList!$J$6 &amp;"'!"&amp;CHAR(96+D$1)&amp;$A18)),"",INDIRECT("'"&amp;CountryList!$J$6 &amp;"'!"&amp;CHAR(96+D$1)&amp;$A18))</f>
        <v>#REF!</v>
      </c>
      <c r="E17" s="150" t="e">
        <f t="array" aca="1" ref="E17" ca="1">IF(ISBLANK(INDIRECT("'"&amp;CountryList!$J$6 &amp;"'!"&amp;CHAR(96+E$1)&amp;$A18)),"",INDIRECT("'"&amp;CountryList!$J$6 &amp;"'!"&amp;CHAR(96+E$1)&amp;$A18))</f>
        <v>#REF!</v>
      </c>
      <c r="F17" s="150" t="e">
        <f t="array" aca="1" ref="F17" ca="1">IF(ISBLANK(INDIRECT("'"&amp;CountryList!$J$6 &amp;"'!"&amp;CHAR(96+F$1)&amp;$A18)),"",INDIRECT("'"&amp;CountryList!$J$6 &amp;"'!"&amp;CHAR(96+F$1)&amp;$A18))</f>
        <v>#REF!</v>
      </c>
      <c r="G17" s="150" t="e">
        <f t="array" aca="1" ref="G17" ca="1">IF(ISBLANK(INDIRECT("'"&amp;CountryList!$J$6 &amp;"'!"&amp;CHAR(96+G$1)&amp;$A18)),"",INDIRECT("'"&amp;CountryList!$J$6 &amp;"'!"&amp;CHAR(96+G$1)&amp;$A18))</f>
        <v>#REF!</v>
      </c>
      <c r="H17" s="187"/>
      <c r="I17" s="155" t="e">
        <f t="array" aca="1" ref="I17" ca="1">IF(ISBLANK(INDIRECT("'"&amp;CountryList!$J$6 &amp;"'!"&amp;CHAR(96+I$1)&amp;$A18)),"",INDIRECT("'"&amp;CountryList!$J$6 &amp;"'!"&amp;CHAR(96+I$1)&amp;$A18))</f>
        <v>#REF!</v>
      </c>
    </row>
    <row r="18" spans="1:9" ht="30" customHeight="1" x14ac:dyDescent="0.2">
      <c r="A18">
        <v>16</v>
      </c>
      <c r="B18" s="35" t="s">
        <v>335</v>
      </c>
      <c r="C18" s="150" t="e">
        <f t="array" aca="1" ref="C18" ca="1">IF(ISBLANK(INDIRECT("'"&amp;CountryList!$J$6 &amp;"'!"&amp;CHAR(96+C$1)&amp;$A19)),"",INDIRECT("'"&amp;CountryList!$J$6 &amp;"'!"&amp;CHAR(96+C$1)&amp;$A19))</f>
        <v>#REF!</v>
      </c>
      <c r="D18" s="150" t="e">
        <f t="array" aca="1" ref="D18" ca="1">IF(ISBLANK(INDIRECT("'"&amp;CountryList!$J$6 &amp;"'!"&amp;CHAR(96+D$1)&amp;$A19)),"",INDIRECT("'"&amp;CountryList!$J$6 &amp;"'!"&amp;CHAR(96+D$1)&amp;$A19))</f>
        <v>#REF!</v>
      </c>
      <c r="E18" s="150" t="e">
        <f t="array" aca="1" ref="E18" ca="1">IF(ISBLANK(INDIRECT("'"&amp;CountryList!$J$6 &amp;"'!"&amp;CHAR(96+E$1)&amp;$A19)),"",INDIRECT("'"&amp;CountryList!$J$6 &amp;"'!"&amp;CHAR(96+E$1)&amp;$A19))</f>
        <v>#REF!</v>
      </c>
      <c r="F18" s="150" t="e">
        <f t="array" aca="1" ref="F18" ca="1">IF(ISBLANK(INDIRECT("'"&amp;CountryList!$J$6 &amp;"'!"&amp;CHAR(96+F$1)&amp;$A19)),"",INDIRECT("'"&amp;CountryList!$J$6 &amp;"'!"&amp;CHAR(96+F$1)&amp;$A19))</f>
        <v>#REF!</v>
      </c>
      <c r="G18" s="150" t="e">
        <f t="array" aca="1" ref="G18" ca="1">IF(ISBLANK(INDIRECT("'"&amp;CountryList!$J$6 &amp;"'!"&amp;CHAR(96+G$1)&amp;$A19)),"",INDIRECT("'"&amp;CountryList!$J$6 &amp;"'!"&amp;CHAR(96+G$1)&amp;$A19))</f>
        <v>#REF!</v>
      </c>
      <c r="H18" s="186" t="s">
        <v>88</v>
      </c>
      <c r="I18" s="155" t="e">
        <f t="array" aca="1" ref="I18" ca="1">IF(ISBLANK(INDIRECT("'"&amp;CountryList!$J$6 &amp;"'!"&amp;CHAR(96+I$1)&amp;$A19)),"",INDIRECT("'"&amp;CountryList!$J$6 &amp;"'!"&amp;CHAR(96+I$1)&amp;$A19))</f>
        <v>#REF!</v>
      </c>
    </row>
    <row r="19" spans="1:9" ht="30" customHeight="1" x14ac:dyDescent="0.2">
      <c r="A19">
        <v>17</v>
      </c>
      <c r="B19" s="35" t="s">
        <v>336</v>
      </c>
      <c r="C19" s="150" t="e">
        <f t="array" aca="1" ref="C19" ca="1">IF(ISBLANK(INDIRECT("'"&amp;CountryList!$J$6 &amp;"'!"&amp;CHAR(96+C$1)&amp;$A20)),"",INDIRECT("'"&amp;CountryList!$J$6 &amp;"'!"&amp;CHAR(96+C$1)&amp;$A20))</f>
        <v>#REF!</v>
      </c>
      <c r="D19" s="150" t="e">
        <f t="array" aca="1" ref="D19" ca="1">IF(ISBLANK(INDIRECT("'"&amp;CountryList!$J$6 &amp;"'!"&amp;CHAR(96+D$1)&amp;$A20)),"",INDIRECT("'"&amp;CountryList!$J$6 &amp;"'!"&amp;CHAR(96+D$1)&amp;$A20))</f>
        <v>#REF!</v>
      </c>
      <c r="E19" s="150" t="e">
        <f t="array" aca="1" ref="E19" ca="1">IF(ISBLANK(INDIRECT("'"&amp;CountryList!$J$6 &amp;"'!"&amp;CHAR(96+E$1)&amp;$A20)),"",INDIRECT("'"&amp;CountryList!$J$6 &amp;"'!"&amp;CHAR(96+E$1)&amp;$A20))</f>
        <v>#REF!</v>
      </c>
      <c r="F19" s="150" t="e">
        <f t="array" aca="1" ref="F19" ca="1">IF(ISBLANK(INDIRECT("'"&amp;CountryList!$J$6 &amp;"'!"&amp;CHAR(96+F$1)&amp;$A20)),"",INDIRECT("'"&amp;CountryList!$J$6 &amp;"'!"&amp;CHAR(96+F$1)&amp;$A20))</f>
        <v>#REF!</v>
      </c>
      <c r="G19" s="150" t="e">
        <f t="array" aca="1" ref="G19" ca="1">IF(ISBLANK(INDIRECT("'"&amp;CountryList!$J$6 &amp;"'!"&amp;CHAR(96+G$1)&amp;$A20)),"",INDIRECT("'"&amp;CountryList!$J$6 &amp;"'!"&amp;CHAR(96+G$1)&amp;$A20))</f>
        <v>#REF!</v>
      </c>
      <c r="H19" s="187"/>
      <c r="I19" s="155" t="e">
        <f t="array" aca="1" ref="I19" ca="1">IF(ISBLANK(INDIRECT("'"&amp;CountryList!$J$6 &amp;"'!"&amp;CHAR(96+I$1)&amp;$A20)),"",INDIRECT("'"&amp;CountryList!$J$6 &amp;"'!"&amp;CHAR(96+I$1)&amp;$A20))</f>
        <v>#REF!</v>
      </c>
    </row>
    <row r="20" spans="1:9" ht="30" customHeight="1" x14ac:dyDescent="0.2">
      <c r="A20">
        <v>18</v>
      </c>
      <c r="B20" s="35" t="s">
        <v>337</v>
      </c>
      <c r="C20" s="150" t="e">
        <f t="array" aca="1" ref="C20" ca="1">IF(ISBLANK(INDIRECT("'"&amp;CountryList!$J$6 &amp;"'!"&amp;CHAR(96+C$1)&amp;$A21)),"",INDIRECT("'"&amp;CountryList!$J$6 &amp;"'!"&amp;CHAR(96+C$1)&amp;$A21))</f>
        <v>#REF!</v>
      </c>
      <c r="D20" s="150" t="e">
        <f t="array" aca="1" ref="D20" ca="1">IF(ISBLANK(INDIRECT("'"&amp;CountryList!$J$6 &amp;"'!"&amp;CHAR(96+D$1)&amp;$A21)),"",INDIRECT("'"&amp;CountryList!$J$6 &amp;"'!"&amp;CHAR(96+D$1)&amp;$A21))</f>
        <v>#REF!</v>
      </c>
      <c r="E20" s="150" t="e">
        <f t="array" aca="1" ref="E20" ca="1">IF(ISBLANK(INDIRECT("'"&amp;CountryList!$J$6 &amp;"'!"&amp;CHAR(96+E$1)&amp;$A21)),"",INDIRECT("'"&amp;CountryList!$J$6 &amp;"'!"&amp;CHAR(96+E$1)&amp;$A21))</f>
        <v>#REF!</v>
      </c>
      <c r="F20" s="150" t="e">
        <f t="array" aca="1" ref="F20" ca="1">IF(ISBLANK(INDIRECT("'"&amp;CountryList!$J$6 &amp;"'!"&amp;CHAR(96+F$1)&amp;$A21)),"",INDIRECT("'"&amp;CountryList!$J$6 &amp;"'!"&amp;CHAR(96+F$1)&amp;$A21))</f>
        <v>#REF!</v>
      </c>
      <c r="G20" s="150" t="e">
        <f t="array" aca="1" ref="G20" ca="1">IF(ISBLANK(INDIRECT("'"&amp;CountryList!$J$6 &amp;"'!"&amp;CHAR(96+G$1)&amp;$A21)),"",INDIRECT("'"&amp;CountryList!$J$6 &amp;"'!"&amp;CHAR(96+G$1)&amp;$A21))</f>
        <v>#REF!</v>
      </c>
      <c r="H20" s="186" t="s">
        <v>88</v>
      </c>
      <c r="I20" s="155" t="e">
        <f t="array" aca="1" ref="I20" ca="1">IF(ISBLANK(INDIRECT("'"&amp;CountryList!$J$6 &amp;"'!"&amp;CHAR(96+I$1)&amp;$A21)),"",INDIRECT("'"&amp;CountryList!$J$6 &amp;"'!"&amp;CHAR(96+I$1)&amp;$A21))</f>
        <v>#REF!</v>
      </c>
    </row>
    <row r="21" spans="1:9" ht="30" customHeight="1" x14ac:dyDescent="0.2">
      <c r="A21">
        <v>19</v>
      </c>
      <c r="B21" s="35" t="s">
        <v>338</v>
      </c>
      <c r="C21" s="150" t="e">
        <f t="array" aca="1" ref="C21" ca="1">IF(ISBLANK(INDIRECT("'"&amp;CountryList!$J$6 &amp;"'!"&amp;CHAR(96+C$1)&amp;$A22)),"",INDIRECT("'"&amp;CountryList!$J$6 &amp;"'!"&amp;CHAR(96+C$1)&amp;$A22))</f>
        <v>#REF!</v>
      </c>
      <c r="D21" s="150" t="e">
        <f t="array" aca="1" ref="D21" ca="1">IF(ISBLANK(INDIRECT("'"&amp;CountryList!$J$6 &amp;"'!"&amp;CHAR(96+D$1)&amp;$A22)),"",INDIRECT("'"&amp;CountryList!$J$6 &amp;"'!"&amp;CHAR(96+D$1)&amp;$A22))</f>
        <v>#REF!</v>
      </c>
      <c r="E21" s="150" t="e">
        <f t="array" aca="1" ref="E21" ca="1">IF(ISBLANK(INDIRECT("'"&amp;CountryList!$J$6 &amp;"'!"&amp;CHAR(96+E$1)&amp;$A22)),"",INDIRECT("'"&amp;CountryList!$J$6 &amp;"'!"&amp;CHAR(96+E$1)&amp;$A22))</f>
        <v>#REF!</v>
      </c>
      <c r="F21" s="150" t="e">
        <f t="array" aca="1" ref="F21" ca="1">IF(ISBLANK(INDIRECT("'"&amp;CountryList!$J$6 &amp;"'!"&amp;CHAR(96+F$1)&amp;$A22)),"",INDIRECT("'"&amp;CountryList!$J$6 &amp;"'!"&amp;CHAR(96+F$1)&amp;$A22))</f>
        <v>#REF!</v>
      </c>
      <c r="G21" s="150" t="e">
        <f t="array" aca="1" ref="G21" ca="1">IF(ISBLANK(INDIRECT("'"&amp;CountryList!$J$6 &amp;"'!"&amp;CHAR(96+G$1)&amp;$A22)),"",INDIRECT("'"&amp;CountryList!$J$6 &amp;"'!"&amp;CHAR(96+G$1)&amp;$A22))</f>
        <v>#REF!</v>
      </c>
      <c r="H21" s="187"/>
      <c r="I21" s="155" t="e">
        <f t="array" aca="1" ref="I21" ca="1">IF(ISBLANK(INDIRECT("'"&amp;CountryList!$J$6 &amp;"'!"&amp;CHAR(96+I$1)&amp;$A22)),"",INDIRECT("'"&amp;CountryList!$J$6 &amp;"'!"&amp;CHAR(96+I$1)&amp;$A22))</f>
        <v>#REF!</v>
      </c>
    </row>
    <row r="22" spans="1:9" ht="30" customHeight="1" x14ac:dyDescent="0.2">
      <c r="A22">
        <v>20</v>
      </c>
      <c r="B22" s="35" t="s">
        <v>339</v>
      </c>
      <c r="C22" s="150" t="e">
        <f t="array" aca="1" ref="C22" ca="1">IF(ISBLANK(INDIRECT("'"&amp;CountryList!$J$6 &amp;"'!"&amp;CHAR(96+C$1)&amp;$A23)),"",INDIRECT("'"&amp;CountryList!$J$6 &amp;"'!"&amp;CHAR(96+C$1)&amp;$A23))</f>
        <v>#REF!</v>
      </c>
      <c r="D22" s="150" t="e">
        <f t="array" aca="1" ref="D22" ca="1">IF(ISBLANK(INDIRECT("'"&amp;CountryList!$J$6 &amp;"'!"&amp;CHAR(96+D$1)&amp;$A23)),"",INDIRECT("'"&amp;CountryList!$J$6 &amp;"'!"&amp;CHAR(96+D$1)&amp;$A23))</f>
        <v>#REF!</v>
      </c>
      <c r="E22" s="150" t="e">
        <f t="array" aca="1" ref="E22" ca="1">IF(ISBLANK(INDIRECT("'"&amp;CountryList!$J$6 &amp;"'!"&amp;CHAR(96+E$1)&amp;$A23)),"",INDIRECT("'"&amp;CountryList!$J$6 &amp;"'!"&amp;CHAR(96+E$1)&amp;$A23))</f>
        <v>#REF!</v>
      </c>
      <c r="F22" s="150" t="e">
        <f t="array" aca="1" ref="F22" ca="1">IF(ISBLANK(INDIRECT("'"&amp;CountryList!$J$6 &amp;"'!"&amp;CHAR(96+F$1)&amp;$A23)),"",INDIRECT("'"&amp;CountryList!$J$6 &amp;"'!"&amp;CHAR(96+F$1)&amp;$A23))</f>
        <v>#REF!</v>
      </c>
      <c r="G22" s="150" t="e">
        <f t="array" aca="1" ref="G22" ca="1">IF(ISBLANK(INDIRECT("'"&amp;CountryList!$J$6 &amp;"'!"&amp;CHAR(96+G$1)&amp;$A23)),"",INDIRECT("'"&amp;CountryList!$J$6 &amp;"'!"&amp;CHAR(96+G$1)&amp;$A23))</f>
        <v>#REF!</v>
      </c>
      <c r="H22" s="187"/>
      <c r="I22" s="155" t="e">
        <f t="array" aca="1" ref="I22" ca="1">IF(ISBLANK(INDIRECT("'"&amp;CountryList!$J$6 &amp;"'!"&amp;CHAR(96+I$1)&amp;$A23)),"",INDIRECT("'"&amp;CountryList!$J$6 &amp;"'!"&amp;CHAR(96+I$1)&amp;$A23))</f>
        <v>#REF!</v>
      </c>
    </row>
    <row r="23" spans="1:9" ht="30" customHeight="1" x14ac:dyDescent="0.2">
      <c r="A23">
        <v>21</v>
      </c>
      <c r="B23" s="35" t="s">
        <v>340</v>
      </c>
      <c r="C23" s="150" t="e">
        <f t="array" aca="1" ref="C23" ca="1">IF(ISBLANK(INDIRECT("'"&amp;CountryList!$J$6 &amp;"'!"&amp;CHAR(96+C$1)&amp;$A24)),"",INDIRECT("'"&amp;CountryList!$J$6 &amp;"'!"&amp;CHAR(96+C$1)&amp;$A24))</f>
        <v>#REF!</v>
      </c>
      <c r="D23" s="150" t="e">
        <f t="array" aca="1" ref="D23" ca="1">IF(ISBLANK(INDIRECT("'"&amp;CountryList!$J$6 &amp;"'!"&amp;CHAR(96+D$1)&amp;$A24)),"",INDIRECT("'"&amp;CountryList!$J$6 &amp;"'!"&amp;CHAR(96+D$1)&amp;$A24))</f>
        <v>#REF!</v>
      </c>
      <c r="E23" s="150" t="e">
        <f t="array" aca="1" ref="E23" ca="1">IF(ISBLANK(INDIRECT("'"&amp;CountryList!$J$6 &amp;"'!"&amp;CHAR(96+E$1)&amp;$A24)),"",INDIRECT("'"&amp;CountryList!$J$6 &amp;"'!"&amp;CHAR(96+E$1)&amp;$A24))</f>
        <v>#REF!</v>
      </c>
      <c r="F23" s="150" t="e">
        <f t="array" aca="1" ref="F23" ca="1">IF(ISBLANK(INDIRECT("'"&amp;CountryList!$J$6 &amp;"'!"&amp;CHAR(96+F$1)&amp;$A24)),"",INDIRECT("'"&amp;CountryList!$J$6 &amp;"'!"&amp;CHAR(96+F$1)&amp;$A24))</f>
        <v>#REF!</v>
      </c>
      <c r="G23" s="150" t="e">
        <f t="array" aca="1" ref="G23" ca="1">IF(ISBLANK(INDIRECT("'"&amp;CountryList!$J$6 &amp;"'!"&amp;CHAR(96+G$1)&amp;$A24)),"",INDIRECT("'"&amp;CountryList!$J$6 &amp;"'!"&amp;CHAR(96+G$1)&amp;$A24))</f>
        <v>#REF!</v>
      </c>
      <c r="H23" s="188"/>
      <c r="I23" s="155" t="e">
        <f t="array" aca="1" ref="I23" ca="1">IF(ISBLANK(INDIRECT("'"&amp;CountryList!$J$6 &amp;"'!"&amp;CHAR(96+I$1)&amp;$A24)),"",INDIRECT("'"&amp;CountryList!$J$6 &amp;"'!"&amp;CHAR(96+I$1)&amp;$A24))</f>
        <v>#REF!</v>
      </c>
    </row>
    <row r="24" spans="1:9" ht="30" customHeight="1" x14ac:dyDescent="0.2">
      <c r="A24">
        <v>22</v>
      </c>
      <c r="B24" s="35" t="s">
        <v>341</v>
      </c>
      <c r="C24" s="150" t="e">
        <f t="array" aca="1" ref="C24" ca="1">IF(ISBLANK(INDIRECT("'"&amp;CountryList!$J$6 &amp;"'!"&amp;CHAR(96+C$1)&amp;$A25)),"",INDIRECT("'"&amp;CountryList!$J$6 &amp;"'!"&amp;CHAR(96+C$1)&amp;$A25))</f>
        <v>#REF!</v>
      </c>
      <c r="D24" s="150" t="e">
        <f t="array" aca="1" ref="D24" ca="1">IF(ISBLANK(INDIRECT("'"&amp;CountryList!$J$6 &amp;"'!"&amp;CHAR(96+D$1)&amp;$A25)),"",INDIRECT("'"&amp;CountryList!$J$6 &amp;"'!"&amp;CHAR(96+D$1)&amp;$A25))</f>
        <v>#REF!</v>
      </c>
      <c r="E24" s="150" t="e">
        <f t="array" aca="1" ref="E24" ca="1">IF(ISBLANK(INDIRECT("'"&amp;CountryList!$J$6 &amp;"'!"&amp;CHAR(96+E$1)&amp;$A25)),"",INDIRECT("'"&amp;CountryList!$J$6 &amp;"'!"&amp;CHAR(96+E$1)&amp;$A25))</f>
        <v>#REF!</v>
      </c>
      <c r="F24" s="150" t="e">
        <f t="array" aca="1" ref="F24" ca="1">IF(ISBLANK(INDIRECT("'"&amp;CountryList!$J$6 &amp;"'!"&amp;CHAR(96+F$1)&amp;$A25)),"",INDIRECT("'"&amp;CountryList!$J$6 &amp;"'!"&amp;CHAR(96+F$1)&amp;$A25))</f>
        <v>#REF!</v>
      </c>
      <c r="G24" s="150" t="e">
        <f t="array" aca="1" ref="G24" ca="1">IF(ISBLANK(INDIRECT("'"&amp;CountryList!$J$6 &amp;"'!"&amp;CHAR(96+G$1)&amp;$A25)),"",INDIRECT("'"&amp;CountryList!$J$6 &amp;"'!"&amp;CHAR(96+G$1)&amp;$A25))</f>
        <v>#REF!</v>
      </c>
      <c r="H24" s="189"/>
      <c r="I24" s="155" t="e">
        <f t="array" aca="1" ref="I24" ca="1">IF(ISBLANK(INDIRECT("'"&amp;CountryList!$J$6 &amp;"'!"&amp;CHAR(96+I$1)&amp;$A25)),"",INDIRECT("'"&amp;CountryList!$J$6 &amp;"'!"&amp;CHAR(96+I$1)&amp;$A25))</f>
        <v>#REF!</v>
      </c>
    </row>
    <row r="25" spans="1:9" ht="30" customHeight="1" x14ac:dyDescent="0.2">
      <c r="A25">
        <v>23</v>
      </c>
      <c r="B25" s="35" t="s">
        <v>342</v>
      </c>
      <c r="C25" s="150" t="e">
        <f t="array" aca="1" ref="C25" ca="1">IF(ISBLANK(INDIRECT("'"&amp;CountryList!$J$6 &amp;"'!"&amp;CHAR(96+C$1)&amp;$A26)),"",INDIRECT("'"&amp;CountryList!$J$6 &amp;"'!"&amp;CHAR(96+C$1)&amp;$A26))</f>
        <v>#REF!</v>
      </c>
      <c r="D25" s="150" t="e">
        <f t="array" aca="1" ref="D25" ca="1">IF(ISBLANK(INDIRECT("'"&amp;CountryList!$J$6 &amp;"'!"&amp;CHAR(96+D$1)&amp;$A26)),"",INDIRECT("'"&amp;CountryList!$J$6 &amp;"'!"&amp;CHAR(96+D$1)&amp;$A26))</f>
        <v>#REF!</v>
      </c>
      <c r="E25" s="150" t="e">
        <f t="array" aca="1" ref="E25" ca="1">IF(ISBLANK(INDIRECT("'"&amp;CountryList!$J$6 &amp;"'!"&amp;CHAR(96+E$1)&amp;$A26)),"",INDIRECT("'"&amp;CountryList!$J$6 &amp;"'!"&amp;CHAR(96+E$1)&amp;$A26))</f>
        <v>#REF!</v>
      </c>
      <c r="F25" s="150" t="e">
        <f t="array" aca="1" ref="F25" ca="1">IF(ISBLANK(INDIRECT("'"&amp;CountryList!$J$6 &amp;"'!"&amp;CHAR(96+F$1)&amp;$A26)),"",INDIRECT("'"&amp;CountryList!$J$6 &amp;"'!"&amp;CHAR(96+F$1)&amp;$A26))</f>
        <v>#REF!</v>
      </c>
      <c r="G25" s="150" t="e">
        <f t="array" aca="1" ref="G25" ca="1">IF(ISBLANK(INDIRECT("'"&amp;CountryList!$J$6 &amp;"'!"&amp;CHAR(96+G$1)&amp;$A26)),"",INDIRECT("'"&amp;CountryList!$J$6 &amp;"'!"&amp;CHAR(96+G$1)&amp;$A26))</f>
        <v>#REF!</v>
      </c>
      <c r="H25" s="186" t="s">
        <v>88</v>
      </c>
      <c r="I25" s="155" t="e">
        <f t="array" aca="1" ref="I25" ca="1">IF(ISBLANK(INDIRECT("'"&amp;CountryList!$J$6 &amp;"'!"&amp;CHAR(96+I$1)&amp;$A26)),"",INDIRECT("'"&amp;CountryList!$J$6 &amp;"'!"&amp;CHAR(96+I$1)&amp;$A26))</f>
        <v>#REF!</v>
      </c>
    </row>
    <row r="26" spans="1:9" ht="30" customHeight="1" x14ac:dyDescent="0.2">
      <c r="A26">
        <v>24</v>
      </c>
      <c r="B26" s="35" t="s">
        <v>343</v>
      </c>
      <c r="C26" s="150" t="e">
        <f t="array" aca="1" ref="C26" ca="1">IF(ISBLANK(INDIRECT("'"&amp;CountryList!$J$6 &amp;"'!"&amp;CHAR(96+C$1)&amp;$A27)),"",INDIRECT("'"&amp;CountryList!$J$6 &amp;"'!"&amp;CHAR(96+C$1)&amp;$A27))</f>
        <v>#REF!</v>
      </c>
      <c r="D26" s="150" t="e">
        <f t="array" aca="1" ref="D26" ca="1">IF(ISBLANK(INDIRECT("'"&amp;CountryList!$J$6 &amp;"'!"&amp;CHAR(96+D$1)&amp;$A27)),"",INDIRECT("'"&amp;CountryList!$J$6 &amp;"'!"&amp;CHAR(96+D$1)&amp;$A27))</f>
        <v>#REF!</v>
      </c>
      <c r="E26" s="150" t="e">
        <f t="array" aca="1" ref="E26" ca="1">IF(ISBLANK(INDIRECT("'"&amp;CountryList!$J$6 &amp;"'!"&amp;CHAR(96+E$1)&amp;$A27)),"",INDIRECT("'"&amp;CountryList!$J$6 &amp;"'!"&amp;CHAR(96+E$1)&amp;$A27))</f>
        <v>#REF!</v>
      </c>
      <c r="F26" s="150" t="e">
        <f t="array" aca="1" ref="F26" ca="1">IF(ISBLANK(INDIRECT("'"&amp;CountryList!$J$6 &amp;"'!"&amp;CHAR(96+F$1)&amp;$A27)),"",INDIRECT("'"&amp;CountryList!$J$6 &amp;"'!"&amp;CHAR(96+F$1)&amp;$A27))</f>
        <v>#REF!</v>
      </c>
      <c r="G26" s="150" t="e">
        <f t="array" aca="1" ref="G26" ca="1">IF(ISBLANK(INDIRECT("'"&amp;CountryList!$J$6 &amp;"'!"&amp;CHAR(96+G$1)&amp;$A27)),"",INDIRECT("'"&amp;CountryList!$J$6 &amp;"'!"&amp;CHAR(96+G$1)&amp;$A27))</f>
        <v>#REF!</v>
      </c>
      <c r="H26" s="189"/>
      <c r="I26" s="155" t="e">
        <f t="array" aca="1" ref="I26" ca="1">IF(ISBLANK(INDIRECT("'"&amp;CountryList!$J$6 &amp;"'!"&amp;CHAR(96+I$1)&amp;$A27)),"",INDIRECT("'"&amp;CountryList!$J$6 &amp;"'!"&amp;CHAR(96+I$1)&amp;$A27))</f>
        <v>#REF!</v>
      </c>
    </row>
    <row r="27" spans="1:9" ht="30" customHeight="1" x14ac:dyDescent="0.2">
      <c r="A27">
        <v>25</v>
      </c>
      <c r="B27" s="209" t="s">
        <v>344</v>
      </c>
      <c r="C27" s="150" t="e">
        <f t="array" aca="1" ref="C27" ca="1">IF(ISBLANK(INDIRECT("'"&amp;CountryList!$J$6 &amp;"'!"&amp;CHAR(96+C$1)&amp;$A28)),"",INDIRECT("'"&amp;CountryList!$J$6 &amp;"'!"&amp;CHAR(96+C$1)&amp;$A28))</f>
        <v>#REF!</v>
      </c>
      <c r="D27" s="150" t="e">
        <f t="array" aca="1" ref="D27" ca="1">IF(ISBLANK(INDIRECT("'"&amp;CountryList!$J$6 &amp;"'!"&amp;CHAR(96+D$1)&amp;$A28)),"",INDIRECT("'"&amp;CountryList!$J$6 &amp;"'!"&amp;CHAR(96+D$1)&amp;$A28))</f>
        <v>#REF!</v>
      </c>
      <c r="E27" s="150" t="e">
        <f t="array" aca="1" ref="E27" ca="1">IF(ISBLANK(INDIRECT("'"&amp;CountryList!$J$6 &amp;"'!"&amp;CHAR(96+E$1)&amp;$A28)),"",INDIRECT("'"&amp;CountryList!$J$6 &amp;"'!"&amp;CHAR(96+E$1)&amp;$A28))</f>
        <v>#REF!</v>
      </c>
      <c r="F27" s="150" t="e">
        <f t="array" aca="1" ref="F27" ca="1">IF(ISBLANK(INDIRECT("'"&amp;CountryList!$J$6 &amp;"'!"&amp;CHAR(96+F$1)&amp;$A28)),"",INDIRECT("'"&amp;CountryList!$J$6 &amp;"'!"&amp;CHAR(96+F$1)&amp;$A28))</f>
        <v>#REF!</v>
      </c>
      <c r="G27" s="150" t="e">
        <f t="array" aca="1" ref="G27" ca="1">IF(ISBLANK(INDIRECT("'"&amp;CountryList!$J$6 &amp;"'!"&amp;CHAR(96+G$1)&amp;$A28)),"",INDIRECT("'"&amp;CountryList!$J$6 &amp;"'!"&amp;CHAR(96+G$1)&amp;$A28))</f>
        <v>#REF!</v>
      </c>
      <c r="H27" s="189"/>
      <c r="I27" s="155" t="e">
        <f t="array" aca="1" ref="I27" ca="1">IF(ISBLANK(INDIRECT("'"&amp;CountryList!$J$6 &amp;"'!"&amp;CHAR(96+I$1)&amp;$A28)),"",INDIRECT("'"&amp;CountryList!$J$6 &amp;"'!"&amp;CHAR(96+I$1)&amp;$A28))</f>
        <v>#REF!</v>
      </c>
    </row>
    <row r="28" spans="1:9" ht="30" customHeight="1" x14ac:dyDescent="0.2">
      <c r="A28">
        <v>26</v>
      </c>
      <c r="B28" s="35" t="s">
        <v>345</v>
      </c>
      <c r="C28" s="150" t="e">
        <f t="array" aca="1" ref="C28" ca="1">IF(ISBLANK(INDIRECT("'"&amp;CountryList!$J$6 &amp;"'!"&amp;CHAR(96+C$1)&amp;$A29)),"",INDIRECT("'"&amp;CountryList!$J$6 &amp;"'!"&amp;CHAR(96+C$1)&amp;$A29))</f>
        <v>#REF!</v>
      </c>
      <c r="D28" s="150" t="e">
        <f t="array" aca="1" ref="D28" ca="1">IF(ISBLANK(INDIRECT("'"&amp;CountryList!$J$6 &amp;"'!"&amp;CHAR(96+D$1)&amp;$A29)),"",INDIRECT("'"&amp;CountryList!$J$6 &amp;"'!"&amp;CHAR(96+D$1)&amp;$A29))</f>
        <v>#REF!</v>
      </c>
      <c r="E28" s="150" t="e">
        <f t="array" aca="1" ref="E28" ca="1">IF(ISBLANK(INDIRECT("'"&amp;CountryList!$J$6 &amp;"'!"&amp;CHAR(96+E$1)&amp;$A29)),"",INDIRECT("'"&amp;CountryList!$J$6 &amp;"'!"&amp;CHAR(96+E$1)&amp;$A29))</f>
        <v>#REF!</v>
      </c>
      <c r="F28" s="150" t="e">
        <f t="array" aca="1" ref="F28" ca="1">IF(ISBLANK(INDIRECT("'"&amp;CountryList!$J$6 &amp;"'!"&amp;CHAR(96+F$1)&amp;$A29)),"",INDIRECT("'"&amp;CountryList!$J$6 &amp;"'!"&amp;CHAR(96+F$1)&amp;$A29))</f>
        <v>#REF!</v>
      </c>
      <c r="G28" s="150" t="e">
        <f t="array" aca="1" ref="G28" ca="1">IF(ISBLANK(INDIRECT("'"&amp;CountryList!$J$6 &amp;"'!"&amp;CHAR(96+G$1)&amp;$A29)),"",INDIRECT("'"&amp;CountryList!$J$6 &amp;"'!"&amp;CHAR(96+G$1)&amp;$A29))</f>
        <v>#REF!</v>
      </c>
      <c r="H28" s="112" t="s">
        <v>87</v>
      </c>
      <c r="I28" s="155" t="e">
        <f t="array" aca="1" ref="I28" ca="1">IF(ISBLANK(INDIRECT("'"&amp;CountryList!$J$6 &amp;"'!"&amp;CHAR(96+I$1)&amp;$A29)),"",INDIRECT("'"&amp;CountryList!$J$6 &amp;"'!"&amp;CHAR(96+I$1)&amp;$A29))</f>
        <v>#REF!</v>
      </c>
    </row>
    <row r="29" spans="1:9" ht="30" customHeight="1" x14ac:dyDescent="0.2">
      <c r="A29">
        <v>27</v>
      </c>
      <c r="B29" s="194" t="s">
        <v>346</v>
      </c>
      <c r="C29" s="150" t="e">
        <f t="array" aca="1" ref="C29" ca="1">IF(ISBLANK(INDIRECT("'"&amp;CountryList!$J$6 &amp;"'!"&amp;CHAR(96+C$1)&amp;$A30)),"",INDIRECT("'"&amp;CountryList!$J$6 &amp;"'!"&amp;CHAR(96+C$1)&amp;$A30))</f>
        <v>#REF!</v>
      </c>
      <c r="D29" s="150" t="e">
        <f t="array" aca="1" ref="D29" ca="1">IF(ISBLANK(INDIRECT("'"&amp;CountryList!$J$6 &amp;"'!"&amp;CHAR(96+D$1)&amp;$A30)),"",INDIRECT("'"&amp;CountryList!$J$6 &amp;"'!"&amp;CHAR(96+D$1)&amp;$A30))</f>
        <v>#REF!</v>
      </c>
      <c r="E29" s="150" t="e">
        <f t="array" aca="1" ref="E29" ca="1">IF(ISBLANK(INDIRECT("'"&amp;CountryList!$J$6 &amp;"'!"&amp;CHAR(96+E$1)&amp;$A30)),"",INDIRECT("'"&amp;CountryList!$J$6 &amp;"'!"&amp;CHAR(96+E$1)&amp;$A30))</f>
        <v>#REF!</v>
      </c>
      <c r="F29" s="150" t="e">
        <f t="array" aca="1" ref="F29" ca="1">IF(ISBLANK(INDIRECT("'"&amp;CountryList!$J$6 &amp;"'!"&amp;CHAR(96+F$1)&amp;$A30)),"",INDIRECT("'"&amp;CountryList!$J$6 &amp;"'!"&amp;CHAR(96+F$1)&amp;$A30))</f>
        <v>#REF!</v>
      </c>
      <c r="G29" s="150" t="e">
        <f t="array" aca="1" ref="G29" ca="1">IF(ISBLANK(INDIRECT("'"&amp;CountryList!$J$6 &amp;"'!"&amp;CHAR(96+G$1)&amp;$A30)),"",INDIRECT("'"&amp;CountryList!$J$6 &amp;"'!"&amp;CHAR(96+G$1)&amp;$A30))</f>
        <v>#REF!</v>
      </c>
      <c r="H29" s="112"/>
      <c r="I29" s="155" t="e">
        <f t="array" aca="1" ref="I29" ca="1">IF(ISBLANK(INDIRECT("'"&amp;CountryList!$J$6 &amp;"'!"&amp;CHAR(96+I$1)&amp;$A30)),"",INDIRECT("'"&amp;CountryList!$J$6 &amp;"'!"&amp;CHAR(96+I$1)&amp;$A30))</f>
        <v>#REF!</v>
      </c>
    </row>
    <row r="30" spans="1:9" ht="30" customHeight="1" x14ac:dyDescent="0.2">
      <c r="A30">
        <v>28</v>
      </c>
      <c r="B30" s="194" t="s">
        <v>347</v>
      </c>
      <c r="C30" s="150" t="e">
        <f t="array" aca="1" ref="C30" ca="1">IF(ISBLANK(INDIRECT("'"&amp;CountryList!$J$6 &amp;"'!"&amp;CHAR(96+C$1)&amp;$A31)),"",INDIRECT("'"&amp;CountryList!$J$6 &amp;"'!"&amp;CHAR(96+C$1)&amp;$A31))</f>
        <v>#REF!</v>
      </c>
      <c r="D30" s="150" t="e">
        <f t="array" aca="1" ref="D30" ca="1">IF(ISBLANK(INDIRECT("'"&amp;CountryList!$J$6 &amp;"'!"&amp;CHAR(96+D$1)&amp;$A31)),"",INDIRECT("'"&amp;CountryList!$J$6 &amp;"'!"&amp;CHAR(96+D$1)&amp;$A31))</f>
        <v>#REF!</v>
      </c>
      <c r="E30" s="150" t="e">
        <f t="array" aca="1" ref="E30" ca="1">IF(ISBLANK(INDIRECT("'"&amp;CountryList!$J$6 &amp;"'!"&amp;CHAR(96+E$1)&amp;$A31)),"",INDIRECT("'"&amp;CountryList!$J$6 &amp;"'!"&amp;CHAR(96+E$1)&amp;$A31))</f>
        <v>#REF!</v>
      </c>
      <c r="F30" s="150" t="e">
        <f t="array" aca="1" ref="F30" ca="1">IF(ISBLANK(INDIRECT("'"&amp;CountryList!$J$6 &amp;"'!"&amp;CHAR(96+F$1)&amp;$A31)),"",INDIRECT("'"&amp;CountryList!$J$6 &amp;"'!"&amp;CHAR(96+F$1)&amp;$A31))</f>
        <v>#REF!</v>
      </c>
      <c r="G30" s="150" t="e">
        <f t="array" aca="1" ref="G30" ca="1">IF(ISBLANK(INDIRECT("'"&amp;CountryList!$J$6 &amp;"'!"&amp;CHAR(96+G$1)&amp;$A31)),"",INDIRECT("'"&amp;CountryList!$J$6 &amp;"'!"&amp;CHAR(96+G$1)&amp;$A31))</f>
        <v>#REF!</v>
      </c>
      <c r="H30" s="112"/>
      <c r="I30" s="155" t="e">
        <f t="array" aca="1" ref="I30" ca="1">IF(ISBLANK(INDIRECT("'"&amp;CountryList!$J$6 &amp;"'!"&amp;CHAR(96+I$1)&amp;$A31)),"",INDIRECT("'"&amp;CountryList!$J$6 &amp;"'!"&amp;CHAR(96+I$1)&amp;$A31))</f>
        <v>#REF!</v>
      </c>
    </row>
    <row r="31" spans="1:9" ht="30" customHeight="1" x14ac:dyDescent="0.2">
      <c r="A31">
        <v>29</v>
      </c>
      <c r="B31" s="210" t="s">
        <v>348</v>
      </c>
      <c r="C31" s="150" t="e">
        <f t="array" aca="1" ref="C31" ca="1">IF(ISBLANK(INDIRECT("'"&amp;CountryList!$J$6 &amp;"'!"&amp;CHAR(96+C$1)&amp;$A32)),"",INDIRECT("'"&amp;CountryList!$J$6 &amp;"'!"&amp;CHAR(96+C$1)&amp;$A32))</f>
        <v>#REF!</v>
      </c>
      <c r="D31" s="150" t="e">
        <f t="array" aca="1" ref="D31" ca="1">IF(ISBLANK(INDIRECT("'"&amp;CountryList!$J$6 &amp;"'!"&amp;CHAR(96+D$1)&amp;$A32)),"",INDIRECT("'"&amp;CountryList!$J$6 &amp;"'!"&amp;CHAR(96+D$1)&amp;$A32))</f>
        <v>#REF!</v>
      </c>
      <c r="E31" s="150" t="e">
        <f t="array" aca="1" ref="E31" ca="1">IF(ISBLANK(INDIRECT("'"&amp;CountryList!$J$6 &amp;"'!"&amp;CHAR(96+E$1)&amp;$A32)),"",INDIRECT("'"&amp;CountryList!$J$6 &amp;"'!"&amp;CHAR(96+E$1)&amp;$A32))</f>
        <v>#REF!</v>
      </c>
      <c r="F31" s="150" t="e">
        <f t="array" aca="1" ref="F31" ca="1">IF(ISBLANK(INDIRECT("'"&amp;CountryList!$J$6 &amp;"'!"&amp;CHAR(96+F$1)&amp;$A32)),"",INDIRECT("'"&amp;CountryList!$J$6 &amp;"'!"&amp;CHAR(96+F$1)&amp;$A32))</f>
        <v>#REF!</v>
      </c>
      <c r="G31" s="150" t="e">
        <f t="array" aca="1" ref="G31" ca="1">IF(ISBLANK(INDIRECT("'"&amp;CountryList!$J$6 &amp;"'!"&amp;CHAR(96+G$1)&amp;$A32)),"",INDIRECT("'"&amp;CountryList!$J$6 &amp;"'!"&amp;CHAR(96+G$1)&amp;$A32))</f>
        <v>#REF!</v>
      </c>
      <c r="H31" s="112"/>
      <c r="I31" s="155" t="e">
        <f t="array" aca="1" ref="I31" ca="1">IF(ISBLANK(INDIRECT("'"&amp;CountryList!$J$6 &amp;"'!"&amp;CHAR(96+I$1)&amp;$A32)),"",INDIRECT("'"&amp;CountryList!$J$6 &amp;"'!"&amp;CHAR(96+I$1)&amp;$A32))</f>
        <v>#REF!</v>
      </c>
    </row>
    <row r="32" spans="1:9" ht="30" customHeight="1" x14ac:dyDescent="0.2">
      <c r="A32">
        <v>30</v>
      </c>
      <c r="B32" s="196" t="s">
        <v>41</v>
      </c>
      <c r="C32" s="150" t="e">
        <f t="array" aca="1" ref="C32" ca="1">IF(ISBLANK(INDIRECT("'"&amp;CountryList!$J$6 &amp;"'!"&amp;CHAR(96+C$1)&amp;$A33)),"",INDIRECT("'"&amp;CountryList!$J$6 &amp;"'!"&amp;CHAR(96+C$1)&amp;$A33))</f>
        <v>#REF!</v>
      </c>
      <c r="D32" s="150" t="e">
        <f t="array" aca="1" ref="D32" ca="1">IF(ISBLANK(INDIRECT("'"&amp;CountryList!$J$6 &amp;"'!"&amp;CHAR(96+D$1)&amp;$A33)),"",INDIRECT("'"&amp;CountryList!$J$6 &amp;"'!"&amp;CHAR(96+D$1)&amp;$A33))</f>
        <v>#REF!</v>
      </c>
      <c r="E32" s="150" t="e">
        <f t="array" aca="1" ref="E32" ca="1">IF(ISBLANK(INDIRECT("'"&amp;CountryList!$J$6 &amp;"'!"&amp;CHAR(96+E$1)&amp;$A33)),"",INDIRECT("'"&amp;CountryList!$J$6 &amp;"'!"&amp;CHAR(96+E$1)&amp;$A33))</f>
        <v>#REF!</v>
      </c>
      <c r="F32" s="150" t="e">
        <f t="array" aca="1" ref="F32" ca="1">IF(ISBLANK(INDIRECT("'"&amp;CountryList!$J$6 &amp;"'!"&amp;CHAR(96+F$1)&amp;$A33)),"",INDIRECT("'"&amp;CountryList!$J$6 &amp;"'!"&amp;CHAR(96+F$1)&amp;$A33))</f>
        <v>#REF!</v>
      </c>
      <c r="G32" s="150" t="e">
        <f t="array" aca="1" ref="G32" ca="1">IF(ISBLANK(INDIRECT("'"&amp;CountryList!$J$6 &amp;"'!"&amp;CHAR(96+G$1)&amp;$A33)),"",INDIRECT("'"&amp;CountryList!$J$6 &amp;"'!"&amp;CHAR(96+G$1)&amp;$A33))</f>
        <v>#REF!</v>
      </c>
      <c r="H32" s="185" t="s">
        <v>83</v>
      </c>
      <c r="I32" s="155" t="e">
        <f t="array" aca="1" ref="I32" ca="1">IF(ISBLANK(INDIRECT("'"&amp;CountryList!$J$6 &amp;"'!"&amp;CHAR(96+I$1)&amp;$A33)),"",INDIRECT("'"&amp;CountryList!$J$6 &amp;"'!"&amp;CHAR(96+I$1)&amp;$A33))</f>
        <v>#REF!</v>
      </c>
    </row>
    <row r="33" spans="1:9" ht="30" customHeight="1" x14ac:dyDescent="0.2">
      <c r="A33">
        <v>31</v>
      </c>
      <c r="B33" s="196" t="s">
        <v>42</v>
      </c>
      <c r="C33" s="150" t="e">
        <f t="array" aca="1" ref="C33" ca="1">IF(ISBLANK(INDIRECT("'"&amp;CountryList!$J$6 &amp;"'!"&amp;CHAR(96+C$1)&amp;$A34)),"",INDIRECT("'"&amp;CountryList!$J$6 &amp;"'!"&amp;CHAR(96+C$1)&amp;$A34))</f>
        <v>#REF!</v>
      </c>
      <c r="D33" s="150" t="e">
        <f t="array" aca="1" ref="D33" ca="1">IF(ISBLANK(INDIRECT("'"&amp;CountryList!$J$6 &amp;"'!"&amp;CHAR(96+D$1)&amp;$A34)),"",INDIRECT("'"&amp;CountryList!$J$6 &amp;"'!"&amp;CHAR(96+D$1)&amp;$A34))</f>
        <v>#REF!</v>
      </c>
      <c r="E33" s="150" t="e">
        <f t="array" aca="1" ref="E33" ca="1">IF(ISBLANK(INDIRECT("'"&amp;CountryList!$J$6 &amp;"'!"&amp;CHAR(96+E$1)&amp;$A34)),"",INDIRECT("'"&amp;CountryList!$J$6 &amp;"'!"&amp;CHAR(96+E$1)&amp;$A34))</f>
        <v>#REF!</v>
      </c>
      <c r="F33" s="150" t="e">
        <f t="array" aca="1" ref="F33" ca="1">IF(ISBLANK(INDIRECT("'"&amp;CountryList!$J$6 &amp;"'!"&amp;CHAR(96+F$1)&amp;$A34)),"",INDIRECT("'"&amp;CountryList!$J$6 &amp;"'!"&amp;CHAR(96+F$1)&amp;$A34))</f>
        <v>#REF!</v>
      </c>
      <c r="G33" s="150" t="e">
        <f t="array" aca="1" ref="G33" ca="1">IF(ISBLANK(INDIRECT("'"&amp;CountryList!$J$6 &amp;"'!"&amp;CHAR(96+G$1)&amp;$A34)),"",INDIRECT("'"&amp;CountryList!$J$6 &amp;"'!"&amp;CHAR(96+G$1)&amp;$A34))</f>
        <v>#REF!</v>
      </c>
      <c r="H33" s="187" t="s">
        <v>83</v>
      </c>
      <c r="I33" s="155" t="e">
        <f t="array" aca="1" ref="I33" ca="1">IF(ISBLANK(INDIRECT("'"&amp;CountryList!$J$6 &amp;"'!"&amp;CHAR(96+I$1)&amp;$A34)),"",INDIRECT("'"&amp;CountryList!$J$6 &amp;"'!"&amp;CHAR(96+I$1)&amp;$A34))</f>
        <v>#REF!</v>
      </c>
    </row>
    <row r="34" spans="1:9" ht="30" customHeight="1" x14ac:dyDescent="0.2">
      <c r="A34">
        <v>32</v>
      </c>
      <c r="B34" s="75" t="s">
        <v>349</v>
      </c>
      <c r="C34" s="150" t="e">
        <f t="array" aca="1" ref="C34" ca="1">IF(ISBLANK(INDIRECT("'"&amp;CountryList!$J$6 &amp;"'!"&amp;CHAR(96+C$1)&amp;$A35)),"",INDIRECT("'"&amp;CountryList!$J$6 &amp;"'!"&amp;CHAR(96+C$1)&amp;$A35))</f>
        <v>#REF!</v>
      </c>
      <c r="D34" s="150" t="e">
        <f t="array" aca="1" ref="D34" ca="1">IF(ISBLANK(INDIRECT("'"&amp;CountryList!$J$6 &amp;"'!"&amp;CHAR(96+D$1)&amp;$A35)),"",INDIRECT("'"&amp;CountryList!$J$6 &amp;"'!"&amp;CHAR(96+D$1)&amp;$A35))</f>
        <v>#REF!</v>
      </c>
      <c r="E34" s="150" t="e">
        <f t="array" aca="1" ref="E34" ca="1">IF(ISBLANK(INDIRECT("'"&amp;CountryList!$J$6 &amp;"'!"&amp;CHAR(96+E$1)&amp;$A35)),"",INDIRECT("'"&amp;CountryList!$J$6 &amp;"'!"&amp;CHAR(96+E$1)&amp;$A35))</f>
        <v>#REF!</v>
      </c>
      <c r="F34" s="150" t="e">
        <f t="array" aca="1" ref="F34" ca="1">IF(ISBLANK(INDIRECT("'"&amp;CountryList!$J$6 &amp;"'!"&amp;CHAR(96+F$1)&amp;$A35)),"",INDIRECT("'"&amp;CountryList!$J$6 &amp;"'!"&amp;CHAR(96+F$1)&amp;$A35))</f>
        <v>#REF!</v>
      </c>
      <c r="G34" s="150" t="e">
        <f t="array" aca="1" ref="G34" ca="1">IF(ISBLANK(INDIRECT("'"&amp;CountryList!$J$6 &amp;"'!"&amp;CHAR(96+G$1)&amp;$A35)),"",INDIRECT("'"&amp;CountryList!$J$6 &amp;"'!"&amp;CHAR(96+G$1)&amp;$A35))</f>
        <v>#REF!</v>
      </c>
      <c r="H34" s="189"/>
      <c r="I34" s="155" t="e">
        <f t="array" aca="1" ref="I34" ca="1">IF(ISBLANK(INDIRECT("'"&amp;CountryList!$J$6 &amp;"'!"&amp;CHAR(96+I$1)&amp;$A35)),"",INDIRECT("'"&amp;CountryList!$J$6 &amp;"'!"&amp;CHAR(96+I$1)&amp;$A35))</f>
        <v>#REF!</v>
      </c>
    </row>
    <row r="35" spans="1:9" ht="30" customHeight="1" x14ac:dyDescent="0.2">
      <c r="A35">
        <v>33</v>
      </c>
      <c r="B35" s="75" t="s">
        <v>350</v>
      </c>
      <c r="C35" s="150" t="e">
        <f t="array" aca="1" ref="C35" ca="1">IF(ISBLANK(INDIRECT("'"&amp;CountryList!$J$6 &amp;"'!"&amp;CHAR(96+C$1)&amp;$A36)),"",INDIRECT("'"&amp;CountryList!$J$6 &amp;"'!"&amp;CHAR(96+C$1)&amp;$A36))</f>
        <v>#REF!</v>
      </c>
      <c r="D35" s="150" t="e">
        <f t="array" aca="1" ref="D35" ca="1">IF(ISBLANK(INDIRECT("'"&amp;CountryList!$J$6 &amp;"'!"&amp;CHAR(96+D$1)&amp;$A36)),"",INDIRECT("'"&amp;CountryList!$J$6 &amp;"'!"&amp;CHAR(96+D$1)&amp;$A36))</f>
        <v>#REF!</v>
      </c>
      <c r="E35" s="150" t="e">
        <f t="array" aca="1" ref="E35" ca="1">IF(ISBLANK(INDIRECT("'"&amp;CountryList!$J$6 &amp;"'!"&amp;CHAR(96+E$1)&amp;$A36)),"",INDIRECT("'"&amp;CountryList!$J$6 &amp;"'!"&amp;CHAR(96+E$1)&amp;$A36))</f>
        <v>#REF!</v>
      </c>
      <c r="F35" s="150" t="e">
        <f t="array" aca="1" ref="F35" ca="1">IF(ISBLANK(INDIRECT("'"&amp;CountryList!$J$6 &amp;"'!"&amp;CHAR(96+F$1)&amp;$A36)),"",INDIRECT("'"&amp;CountryList!$J$6 &amp;"'!"&amp;CHAR(96+F$1)&amp;$A36))</f>
        <v>#REF!</v>
      </c>
      <c r="G35" s="150" t="e">
        <f t="array" aca="1" ref="G35" ca="1">IF(ISBLANK(INDIRECT("'"&amp;CountryList!$J$6 &amp;"'!"&amp;CHAR(96+G$1)&amp;$A36)),"",INDIRECT("'"&amp;CountryList!$J$6 &amp;"'!"&amp;CHAR(96+G$1)&amp;$A36))</f>
        <v>#REF!</v>
      </c>
      <c r="H35" s="112" t="s">
        <v>87</v>
      </c>
      <c r="I35" s="155" t="e">
        <f t="array" aca="1" ref="I35" ca="1">IF(ISBLANK(INDIRECT("'"&amp;CountryList!$J$6 &amp;"'!"&amp;CHAR(96+I$1)&amp;$A36)),"",INDIRECT("'"&amp;CountryList!$J$6 &amp;"'!"&amp;CHAR(96+I$1)&amp;$A36))</f>
        <v>#REF!</v>
      </c>
    </row>
    <row r="36" spans="1:9" ht="30" customHeight="1" x14ac:dyDescent="0.2">
      <c r="A36">
        <v>34</v>
      </c>
      <c r="B36" s="35" t="s">
        <v>351</v>
      </c>
      <c r="C36" s="150" t="e">
        <f t="array" aca="1" ref="C36" ca="1">IF(ISBLANK(INDIRECT("'"&amp;CountryList!$J$6 &amp;"'!"&amp;CHAR(96+C$1)&amp;$A37)),"",INDIRECT("'"&amp;CountryList!$J$6 &amp;"'!"&amp;CHAR(96+C$1)&amp;$A37))</f>
        <v>#REF!</v>
      </c>
      <c r="D36" s="150" t="e">
        <f t="array" aca="1" ref="D36" ca="1">IF(ISBLANK(INDIRECT("'"&amp;CountryList!$J$6 &amp;"'!"&amp;CHAR(96+D$1)&amp;$A37)),"",INDIRECT("'"&amp;CountryList!$J$6 &amp;"'!"&amp;CHAR(96+D$1)&amp;$A37))</f>
        <v>#REF!</v>
      </c>
      <c r="E36" s="150" t="e">
        <f t="array" aca="1" ref="E36" ca="1">IF(ISBLANK(INDIRECT("'"&amp;CountryList!$J$6 &amp;"'!"&amp;CHAR(96+E$1)&amp;$A37)),"",INDIRECT("'"&amp;CountryList!$J$6 &amp;"'!"&amp;CHAR(96+E$1)&amp;$A37))</f>
        <v>#REF!</v>
      </c>
      <c r="F36" s="150" t="e">
        <f t="array" aca="1" ref="F36" ca="1">IF(ISBLANK(INDIRECT("'"&amp;CountryList!$J$6 &amp;"'!"&amp;CHAR(96+F$1)&amp;$A37)),"",INDIRECT("'"&amp;CountryList!$J$6 &amp;"'!"&amp;CHAR(96+F$1)&amp;$A37))</f>
        <v>#REF!</v>
      </c>
      <c r="G36" s="150" t="e">
        <f t="array" aca="1" ref="G36" ca="1">IF(ISBLANK(INDIRECT("'"&amp;CountryList!$J$6 &amp;"'!"&amp;CHAR(96+G$1)&amp;$A37)),"",INDIRECT("'"&amp;CountryList!$J$6 &amp;"'!"&amp;CHAR(96+G$1)&amp;$A37))</f>
        <v>#REF!</v>
      </c>
      <c r="H36" s="186" t="s">
        <v>88</v>
      </c>
      <c r="I36" s="155" t="e">
        <f t="array" aca="1" ref="I36" ca="1">IF(ISBLANK(INDIRECT("'"&amp;CountryList!$J$6 &amp;"'!"&amp;CHAR(96+I$1)&amp;$A37)),"",INDIRECT("'"&amp;CountryList!$J$6 &amp;"'!"&amp;CHAR(96+I$1)&amp;$A37))</f>
        <v>#REF!</v>
      </c>
    </row>
    <row r="37" spans="1:9" ht="30" customHeight="1" x14ac:dyDescent="0.2">
      <c r="A37">
        <v>35</v>
      </c>
      <c r="B37" s="35" t="s">
        <v>352</v>
      </c>
      <c r="C37" s="150" t="e">
        <f t="array" aca="1" ref="C37" ca="1">IF(ISBLANK(INDIRECT("'"&amp;CountryList!$J$6 &amp;"'!"&amp;CHAR(96+C$1)&amp;$A38)),"",INDIRECT("'"&amp;CountryList!$J$6 &amp;"'!"&amp;CHAR(96+C$1)&amp;$A38))</f>
        <v>#REF!</v>
      </c>
      <c r="D37" s="150" t="e">
        <f t="array" aca="1" ref="D37" ca="1">IF(ISBLANK(INDIRECT("'"&amp;CountryList!$J$6 &amp;"'!"&amp;CHAR(96+D$1)&amp;$A38)),"",INDIRECT("'"&amp;CountryList!$J$6 &amp;"'!"&amp;CHAR(96+D$1)&amp;$A38))</f>
        <v>#REF!</v>
      </c>
      <c r="E37" s="150" t="e">
        <f t="array" aca="1" ref="E37" ca="1">IF(ISBLANK(INDIRECT("'"&amp;CountryList!$J$6 &amp;"'!"&amp;CHAR(96+E$1)&amp;$A38)),"",INDIRECT("'"&amp;CountryList!$J$6 &amp;"'!"&amp;CHAR(96+E$1)&amp;$A38))</f>
        <v>#REF!</v>
      </c>
      <c r="F37" s="150" t="e">
        <f t="array" aca="1" ref="F37" ca="1">IF(ISBLANK(INDIRECT("'"&amp;CountryList!$J$6 &amp;"'!"&amp;CHAR(96+F$1)&amp;$A38)),"",INDIRECT("'"&amp;CountryList!$J$6 &amp;"'!"&amp;CHAR(96+F$1)&amp;$A38))</f>
        <v>#REF!</v>
      </c>
      <c r="G37" s="150" t="e">
        <f t="array" aca="1" ref="G37" ca="1">IF(ISBLANK(INDIRECT("'"&amp;CountryList!$J$6 &amp;"'!"&amp;CHAR(96+G$1)&amp;$A38)),"",INDIRECT("'"&amp;CountryList!$J$6 &amp;"'!"&amp;CHAR(96+G$1)&amp;$A38))</f>
        <v>#REF!</v>
      </c>
      <c r="H37" s="186" t="s">
        <v>88</v>
      </c>
      <c r="I37" s="155" t="e">
        <f t="array" aca="1" ref="I37" ca="1">IF(ISBLANK(INDIRECT("'"&amp;CountryList!$J$6 &amp;"'!"&amp;CHAR(96+I$1)&amp;$A38)),"",INDIRECT("'"&amp;CountryList!$J$6 &amp;"'!"&amp;CHAR(96+I$1)&amp;$A38))</f>
        <v>#REF!</v>
      </c>
    </row>
    <row r="38" spans="1:9" ht="30" customHeight="1" x14ac:dyDescent="0.2">
      <c r="A38">
        <v>36</v>
      </c>
      <c r="B38" s="35" t="s">
        <v>353</v>
      </c>
      <c r="C38" s="150" t="e">
        <f t="array" aca="1" ref="C38" ca="1">IF(ISBLANK(INDIRECT("'"&amp;CountryList!$J$6 &amp;"'!"&amp;CHAR(96+C$1)&amp;$A39)),"",INDIRECT("'"&amp;CountryList!$J$6 &amp;"'!"&amp;CHAR(96+C$1)&amp;$A39))</f>
        <v>#REF!</v>
      </c>
      <c r="D38" s="150" t="e">
        <f t="array" aca="1" ref="D38" ca="1">IF(ISBLANK(INDIRECT("'"&amp;CountryList!$J$6 &amp;"'!"&amp;CHAR(96+D$1)&amp;$A39)),"",INDIRECT("'"&amp;CountryList!$J$6 &amp;"'!"&amp;CHAR(96+D$1)&amp;$A39))</f>
        <v>#REF!</v>
      </c>
      <c r="E38" s="150" t="e">
        <f t="array" aca="1" ref="E38" ca="1">IF(ISBLANK(INDIRECT("'"&amp;CountryList!$J$6 &amp;"'!"&amp;CHAR(96+E$1)&amp;$A39)),"",INDIRECT("'"&amp;CountryList!$J$6 &amp;"'!"&amp;CHAR(96+E$1)&amp;$A39))</f>
        <v>#REF!</v>
      </c>
      <c r="F38" s="150" t="e">
        <f t="array" aca="1" ref="F38" ca="1">IF(ISBLANK(INDIRECT("'"&amp;CountryList!$J$6 &amp;"'!"&amp;CHAR(96+F$1)&amp;$A39)),"",INDIRECT("'"&amp;CountryList!$J$6 &amp;"'!"&amp;CHAR(96+F$1)&amp;$A39))</f>
        <v>#REF!</v>
      </c>
      <c r="G38" s="150" t="e">
        <f t="array" aca="1" ref="G38" ca="1">IF(ISBLANK(INDIRECT("'"&amp;CountryList!$J$6 &amp;"'!"&amp;CHAR(96+G$1)&amp;$A39)),"",INDIRECT("'"&amp;CountryList!$J$6 &amp;"'!"&amp;CHAR(96+G$1)&amp;$A39))</f>
        <v>#REF!</v>
      </c>
      <c r="I38" s="155" t="e">
        <f t="array" aca="1" ref="I38" ca="1">IF(ISBLANK(INDIRECT("'"&amp;CountryList!$J$6 &amp;"'!"&amp;CHAR(96+I$1)&amp;$A39)),"",INDIRECT("'"&amp;CountryList!$J$6 &amp;"'!"&amp;CHAR(96+I$1)&amp;$A39))</f>
        <v>#REF!</v>
      </c>
    </row>
    <row r="39" spans="1:9" ht="30" customHeight="1" x14ac:dyDescent="0.2">
      <c r="A39">
        <v>37</v>
      </c>
      <c r="B39" s="75" t="s">
        <v>354</v>
      </c>
      <c r="C39" s="150" t="e">
        <f t="array" aca="1" ref="C39" ca="1">IF(ISBLANK(INDIRECT("'"&amp;CountryList!$J$6 &amp;"'!"&amp;CHAR(96+C$1)&amp;$A40)),"",INDIRECT("'"&amp;CountryList!$J$6 &amp;"'!"&amp;CHAR(96+C$1)&amp;$A40))</f>
        <v>#REF!</v>
      </c>
      <c r="D39" s="150" t="e">
        <f t="array" aca="1" ref="D39" ca="1">IF(ISBLANK(INDIRECT("'"&amp;CountryList!$J$6 &amp;"'!"&amp;CHAR(96+D$1)&amp;$A40)),"",INDIRECT("'"&amp;CountryList!$J$6 &amp;"'!"&amp;CHAR(96+D$1)&amp;$A40))</f>
        <v>#REF!</v>
      </c>
      <c r="E39" s="150" t="e">
        <f t="array" aca="1" ref="E39" ca="1">IF(ISBLANK(INDIRECT("'"&amp;CountryList!$J$6 &amp;"'!"&amp;CHAR(96+E$1)&amp;$A40)),"",INDIRECT("'"&amp;CountryList!$J$6 &amp;"'!"&amp;CHAR(96+E$1)&amp;$A40))</f>
        <v>#REF!</v>
      </c>
      <c r="F39" s="150" t="e">
        <f t="array" aca="1" ref="F39" ca="1">IF(ISBLANK(INDIRECT("'"&amp;CountryList!$J$6 &amp;"'!"&amp;CHAR(96+F$1)&amp;$A40)),"",INDIRECT("'"&amp;CountryList!$J$6 &amp;"'!"&amp;CHAR(96+F$1)&amp;$A40))</f>
        <v>#REF!</v>
      </c>
      <c r="G39" s="150" t="e">
        <f t="array" aca="1" ref="G39" ca="1">IF(ISBLANK(INDIRECT("'"&amp;CountryList!$J$6 &amp;"'!"&amp;CHAR(96+G$1)&amp;$A40)),"",INDIRECT("'"&amp;CountryList!$J$6 &amp;"'!"&amp;CHAR(96+G$1)&amp;$A40))</f>
        <v>#REF!</v>
      </c>
      <c r="H39" s="112" t="s">
        <v>87</v>
      </c>
      <c r="I39" s="155" t="e">
        <f t="array" aca="1" ref="I39" ca="1">IF(ISBLANK(INDIRECT("'"&amp;CountryList!$J$6 &amp;"'!"&amp;CHAR(96+I$1)&amp;$A40)),"",INDIRECT("'"&amp;CountryList!$J$6 &amp;"'!"&amp;CHAR(96+I$1)&amp;$A40))</f>
        <v>#REF!</v>
      </c>
    </row>
    <row r="40" spans="1:9" ht="30" customHeight="1" x14ac:dyDescent="0.2">
      <c r="A40">
        <v>38</v>
      </c>
      <c r="B40" s="75" t="s">
        <v>355</v>
      </c>
      <c r="C40" s="150" t="e">
        <f t="array" aca="1" ref="C40" ca="1">IF(ISBLANK(INDIRECT("'"&amp;CountryList!$J$6 &amp;"'!"&amp;CHAR(96+C$1)&amp;$A41)),"",INDIRECT("'"&amp;CountryList!$J$6 &amp;"'!"&amp;CHAR(96+C$1)&amp;$A41))</f>
        <v>#REF!</v>
      </c>
      <c r="D40" s="150" t="e">
        <f t="array" aca="1" ref="D40" ca="1">IF(ISBLANK(INDIRECT("'"&amp;CountryList!$J$6 &amp;"'!"&amp;CHAR(96+D$1)&amp;$A41)),"",INDIRECT("'"&amp;CountryList!$J$6 &amp;"'!"&amp;CHAR(96+D$1)&amp;$A41))</f>
        <v>#REF!</v>
      </c>
      <c r="E40" s="150" t="e">
        <f t="array" aca="1" ref="E40" ca="1">IF(ISBLANK(INDIRECT("'"&amp;CountryList!$J$6 &amp;"'!"&amp;CHAR(96+E$1)&amp;$A41)),"",INDIRECT("'"&amp;CountryList!$J$6 &amp;"'!"&amp;CHAR(96+E$1)&amp;$A41))</f>
        <v>#REF!</v>
      </c>
      <c r="F40" s="150" t="e">
        <f t="array" aca="1" ref="F40" ca="1">IF(ISBLANK(INDIRECT("'"&amp;CountryList!$J$6 &amp;"'!"&amp;CHAR(96+F$1)&amp;$A41)),"",INDIRECT("'"&amp;CountryList!$J$6 &amp;"'!"&amp;CHAR(96+F$1)&amp;$A41))</f>
        <v>#REF!</v>
      </c>
      <c r="G40" s="150" t="e">
        <f t="array" aca="1" ref="G40" ca="1">IF(ISBLANK(INDIRECT("'"&amp;CountryList!$J$6 &amp;"'!"&amp;CHAR(96+G$1)&amp;$A41)),"",INDIRECT("'"&amp;CountryList!$J$6 &amp;"'!"&amp;CHAR(96+G$1)&amp;$A41))</f>
        <v>#REF!</v>
      </c>
      <c r="H40" s="112" t="s">
        <v>87</v>
      </c>
      <c r="I40" s="155" t="e">
        <f t="array" aca="1" ref="I40" ca="1">IF(ISBLANK(INDIRECT("'"&amp;CountryList!$J$6 &amp;"'!"&amp;CHAR(96+I$1)&amp;$A41)),"",INDIRECT("'"&amp;CountryList!$J$6 &amp;"'!"&amp;CHAR(96+I$1)&amp;$A41))</f>
        <v>#REF!</v>
      </c>
    </row>
    <row r="41" spans="1:9" ht="30" customHeight="1" x14ac:dyDescent="0.2">
      <c r="A41">
        <v>39</v>
      </c>
      <c r="B41" s="75" t="s">
        <v>356</v>
      </c>
      <c r="C41" s="150" t="e">
        <f t="array" aca="1" ref="C41" ca="1">IF(ISBLANK(INDIRECT("'"&amp;CountryList!$J$6 &amp;"'!"&amp;CHAR(96+C$1)&amp;$A42)),"",INDIRECT("'"&amp;CountryList!$J$6 &amp;"'!"&amp;CHAR(96+C$1)&amp;$A42))</f>
        <v>#REF!</v>
      </c>
      <c r="D41" s="150" t="e">
        <f t="array" aca="1" ref="D41" ca="1">IF(ISBLANK(INDIRECT("'"&amp;CountryList!$J$6 &amp;"'!"&amp;CHAR(96+D$1)&amp;$A42)),"",INDIRECT("'"&amp;CountryList!$J$6 &amp;"'!"&amp;CHAR(96+D$1)&amp;$A42))</f>
        <v>#REF!</v>
      </c>
      <c r="E41" s="150" t="e">
        <f t="array" aca="1" ref="E41" ca="1">IF(ISBLANK(INDIRECT("'"&amp;CountryList!$J$6 &amp;"'!"&amp;CHAR(96+E$1)&amp;$A42)),"",INDIRECT("'"&amp;CountryList!$J$6 &amp;"'!"&amp;CHAR(96+E$1)&amp;$A42))</f>
        <v>#REF!</v>
      </c>
      <c r="F41" s="150" t="e">
        <f t="array" aca="1" ref="F41" ca="1">IF(ISBLANK(INDIRECT("'"&amp;CountryList!$J$6 &amp;"'!"&amp;CHAR(96+F$1)&amp;$A42)),"",INDIRECT("'"&amp;CountryList!$J$6 &amp;"'!"&amp;CHAR(96+F$1)&amp;$A42))</f>
        <v>#REF!</v>
      </c>
      <c r="G41" s="150" t="e">
        <f t="array" aca="1" ref="G41" ca="1">IF(ISBLANK(INDIRECT("'"&amp;CountryList!$J$6 &amp;"'!"&amp;CHAR(96+G$1)&amp;$A42)),"",INDIRECT("'"&amp;CountryList!$J$6 &amp;"'!"&amp;CHAR(96+G$1)&amp;$A42))</f>
        <v>#REF!</v>
      </c>
      <c r="H41" s="112" t="s">
        <v>87</v>
      </c>
      <c r="I41" s="155" t="e">
        <f t="array" aca="1" ref="I41" ca="1">IF(ISBLANK(INDIRECT("'"&amp;CountryList!$J$6 &amp;"'!"&amp;CHAR(96+I$1)&amp;$A42)),"",INDIRECT("'"&amp;CountryList!$J$6 &amp;"'!"&amp;CHAR(96+I$1)&amp;$A42))</f>
        <v>#REF!</v>
      </c>
    </row>
    <row r="42" spans="1:9" ht="30" customHeight="1" x14ac:dyDescent="0.2">
      <c r="A42">
        <v>40</v>
      </c>
      <c r="B42" s="75" t="s">
        <v>357</v>
      </c>
      <c r="C42" s="150" t="e">
        <f t="array" aca="1" ref="C42" ca="1">IF(ISBLANK(INDIRECT("'"&amp;CountryList!$J$6 &amp;"'!"&amp;CHAR(96+C$1)&amp;$A43)),"",INDIRECT("'"&amp;CountryList!$J$6 &amp;"'!"&amp;CHAR(96+C$1)&amp;$A43))</f>
        <v>#REF!</v>
      </c>
      <c r="D42" s="150" t="e">
        <f t="array" aca="1" ref="D42" ca="1">IF(ISBLANK(INDIRECT("'"&amp;CountryList!$J$6 &amp;"'!"&amp;CHAR(96+D$1)&amp;$A43)),"",INDIRECT("'"&amp;CountryList!$J$6 &amp;"'!"&amp;CHAR(96+D$1)&amp;$A43))</f>
        <v>#REF!</v>
      </c>
      <c r="E42" s="150" t="e">
        <f t="array" aca="1" ref="E42" ca="1">IF(ISBLANK(INDIRECT("'"&amp;CountryList!$J$6 &amp;"'!"&amp;CHAR(96+E$1)&amp;$A43)),"",INDIRECT("'"&amp;CountryList!$J$6 &amp;"'!"&amp;CHAR(96+E$1)&amp;$A43))</f>
        <v>#REF!</v>
      </c>
      <c r="F42" s="150" t="e">
        <f t="array" aca="1" ref="F42" ca="1">IF(ISBLANK(INDIRECT("'"&amp;CountryList!$J$6 &amp;"'!"&amp;CHAR(96+F$1)&amp;$A43)),"",INDIRECT("'"&amp;CountryList!$J$6 &amp;"'!"&amp;CHAR(96+F$1)&amp;$A43))</f>
        <v>#REF!</v>
      </c>
      <c r="G42" s="150" t="e">
        <f t="array" aca="1" ref="G42" ca="1">IF(ISBLANK(INDIRECT("'"&amp;CountryList!$J$6 &amp;"'!"&amp;CHAR(96+G$1)&amp;$A43)),"",INDIRECT("'"&amp;CountryList!$J$6 &amp;"'!"&amp;CHAR(96+G$1)&amp;$A43))</f>
        <v>#REF!</v>
      </c>
      <c r="H42" s="112" t="s">
        <v>87</v>
      </c>
      <c r="I42" s="155" t="e">
        <f t="array" aca="1" ref="I42" ca="1">IF(ISBLANK(INDIRECT("'"&amp;CountryList!$J$6 &amp;"'!"&amp;CHAR(96+I$1)&amp;$A43)),"",INDIRECT("'"&amp;CountryList!$J$6 &amp;"'!"&amp;CHAR(96+I$1)&amp;$A43))</f>
        <v>#REF!</v>
      </c>
    </row>
    <row r="43" spans="1:9" ht="30" customHeight="1" x14ac:dyDescent="0.2">
      <c r="A43">
        <v>41</v>
      </c>
      <c r="B43" s="75" t="s">
        <v>358</v>
      </c>
      <c r="C43" s="150" t="e">
        <f t="array" aca="1" ref="C43" ca="1">IF(ISBLANK(INDIRECT("'"&amp;CountryList!$J$6 &amp;"'!"&amp;CHAR(96+C$1)&amp;$A44)),"",INDIRECT("'"&amp;CountryList!$J$6 &amp;"'!"&amp;CHAR(96+C$1)&amp;$A44))</f>
        <v>#REF!</v>
      </c>
      <c r="D43" s="150" t="e">
        <f t="array" aca="1" ref="D43" ca="1">IF(ISBLANK(INDIRECT("'"&amp;CountryList!$J$6 &amp;"'!"&amp;CHAR(96+D$1)&amp;$A44)),"",INDIRECT("'"&amp;CountryList!$J$6 &amp;"'!"&amp;CHAR(96+D$1)&amp;$A44))</f>
        <v>#REF!</v>
      </c>
      <c r="E43" s="150" t="e">
        <f t="array" aca="1" ref="E43" ca="1">IF(ISBLANK(INDIRECT("'"&amp;CountryList!$J$6 &amp;"'!"&amp;CHAR(96+E$1)&amp;$A44)),"",INDIRECT("'"&amp;CountryList!$J$6 &amp;"'!"&amp;CHAR(96+E$1)&amp;$A44))</f>
        <v>#REF!</v>
      </c>
      <c r="F43" s="150" t="e">
        <f t="array" aca="1" ref="F43" ca="1">IF(ISBLANK(INDIRECT("'"&amp;CountryList!$J$6 &amp;"'!"&amp;CHAR(96+F$1)&amp;$A44)),"",INDIRECT("'"&amp;CountryList!$J$6 &amp;"'!"&amp;CHAR(96+F$1)&amp;$A44))</f>
        <v>#REF!</v>
      </c>
      <c r="G43" s="150" t="e">
        <f t="array" aca="1" ref="G43" ca="1">IF(ISBLANK(INDIRECT("'"&amp;CountryList!$J$6 &amp;"'!"&amp;CHAR(96+G$1)&amp;$A44)),"",INDIRECT("'"&amp;CountryList!$J$6 &amp;"'!"&amp;CHAR(96+G$1)&amp;$A44))</f>
        <v>#REF!</v>
      </c>
      <c r="H43" s="112" t="s">
        <v>87</v>
      </c>
      <c r="I43" s="155" t="e">
        <f t="array" aca="1" ref="I43" ca="1">IF(ISBLANK(INDIRECT("'"&amp;CountryList!$J$6 &amp;"'!"&amp;CHAR(96+I$1)&amp;$A44)),"",INDIRECT("'"&amp;CountryList!$J$6 &amp;"'!"&amp;CHAR(96+I$1)&amp;$A44))</f>
        <v>#REF!</v>
      </c>
    </row>
    <row r="44" spans="1:9" ht="30" customHeight="1" x14ac:dyDescent="0.2">
      <c r="A44">
        <v>42</v>
      </c>
      <c r="B44" s="211" t="s">
        <v>359</v>
      </c>
      <c r="C44" s="150" t="e">
        <f t="array" aca="1" ref="C44" ca="1">IF(ISBLANK(INDIRECT("'"&amp;CountryList!$J$6 &amp;"'!"&amp;CHAR(96+C$1)&amp;$A45)),"",INDIRECT("'"&amp;CountryList!$J$6 &amp;"'!"&amp;CHAR(96+C$1)&amp;$A45))</f>
        <v>#REF!</v>
      </c>
      <c r="D44" s="150" t="e">
        <f t="array" aca="1" ref="D44" ca="1">IF(ISBLANK(INDIRECT("'"&amp;CountryList!$J$6 &amp;"'!"&amp;CHAR(96+D$1)&amp;$A45)),"",INDIRECT("'"&amp;CountryList!$J$6 &amp;"'!"&amp;CHAR(96+D$1)&amp;$A45))</f>
        <v>#REF!</v>
      </c>
      <c r="E44" s="150" t="e">
        <f t="array" aca="1" ref="E44" ca="1">IF(ISBLANK(INDIRECT("'"&amp;CountryList!$J$6 &amp;"'!"&amp;CHAR(96+E$1)&amp;$A45)),"",INDIRECT("'"&amp;CountryList!$J$6 &amp;"'!"&amp;CHAR(96+E$1)&amp;$A45))</f>
        <v>#REF!</v>
      </c>
      <c r="F44" s="150" t="e">
        <f t="array" aca="1" ref="F44" ca="1">IF(ISBLANK(INDIRECT("'"&amp;CountryList!$J$6 &amp;"'!"&amp;CHAR(96+F$1)&amp;$A45)),"",INDIRECT("'"&amp;CountryList!$J$6 &amp;"'!"&amp;CHAR(96+F$1)&amp;$A45))</f>
        <v>#REF!</v>
      </c>
      <c r="G44" s="150" t="e">
        <f t="array" aca="1" ref="G44" ca="1">IF(ISBLANK(INDIRECT("'"&amp;CountryList!$J$6 &amp;"'!"&amp;CHAR(96+G$1)&amp;$A45)),"",INDIRECT("'"&amp;CountryList!$J$6 &amp;"'!"&amp;CHAR(96+G$1)&amp;$A45))</f>
        <v>#REF!</v>
      </c>
      <c r="H44" s="112" t="s">
        <v>87</v>
      </c>
      <c r="I44" s="155" t="e">
        <f t="array" aca="1" ref="I44" ca="1">IF(ISBLANK(INDIRECT("'"&amp;CountryList!$J$6 &amp;"'!"&amp;CHAR(96+I$1)&amp;$A45)),"",INDIRECT("'"&amp;CountryList!$J$6 &amp;"'!"&amp;CHAR(96+I$1)&amp;$A45))</f>
        <v>#REF!</v>
      </c>
    </row>
    <row r="45" spans="1:9" ht="30" customHeight="1" x14ac:dyDescent="0.2">
      <c r="A45">
        <v>43</v>
      </c>
      <c r="B45" s="75" t="s">
        <v>360</v>
      </c>
      <c r="C45" s="150" t="e">
        <f t="array" aca="1" ref="C45" ca="1">IF(ISBLANK(INDIRECT("'"&amp;CountryList!$J$6 &amp;"'!"&amp;CHAR(96+C$1)&amp;$A46)),"",INDIRECT("'"&amp;CountryList!$J$6 &amp;"'!"&amp;CHAR(96+C$1)&amp;$A46))</f>
        <v>#REF!</v>
      </c>
      <c r="D45" s="150" t="e">
        <f t="array" aca="1" ref="D45" ca="1">IF(ISBLANK(INDIRECT("'"&amp;CountryList!$J$6 &amp;"'!"&amp;CHAR(96+D$1)&amp;$A46)),"",INDIRECT("'"&amp;CountryList!$J$6 &amp;"'!"&amp;CHAR(96+D$1)&amp;$A46))</f>
        <v>#REF!</v>
      </c>
      <c r="E45" s="150" t="e">
        <f t="array" aca="1" ref="E45" ca="1">IF(ISBLANK(INDIRECT("'"&amp;CountryList!$J$6 &amp;"'!"&amp;CHAR(96+E$1)&amp;$A46)),"",INDIRECT("'"&amp;CountryList!$J$6 &amp;"'!"&amp;CHAR(96+E$1)&amp;$A46))</f>
        <v>#REF!</v>
      </c>
      <c r="F45" s="150" t="e">
        <f t="array" aca="1" ref="F45" ca="1">IF(ISBLANK(INDIRECT("'"&amp;CountryList!$J$6 &amp;"'!"&amp;CHAR(96+F$1)&amp;$A46)),"",INDIRECT("'"&amp;CountryList!$J$6 &amp;"'!"&amp;CHAR(96+F$1)&amp;$A46))</f>
        <v>#REF!</v>
      </c>
      <c r="G45" s="150" t="e">
        <f t="array" aca="1" ref="G45" ca="1">IF(ISBLANK(INDIRECT("'"&amp;CountryList!$J$6 &amp;"'!"&amp;CHAR(96+G$1)&amp;$A46)),"",INDIRECT("'"&amp;CountryList!$J$6 &amp;"'!"&amp;CHAR(96+G$1)&amp;$A46))</f>
        <v>#REF!</v>
      </c>
      <c r="H45" s="112" t="s">
        <v>87</v>
      </c>
      <c r="I45" s="155" t="e">
        <f t="array" aca="1" ref="I45" ca="1">IF(ISBLANK(INDIRECT("'"&amp;CountryList!$J$6 &amp;"'!"&amp;CHAR(96+I$1)&amp;$A46)),"",INDIRECT("'"&amp;CountryList!$J$6 &amp;"'!"&amp;CHAR(96+I$1)&amp;$A46))</f>
        <v>#REF!</v>
      </c>
    </row>
    <row r="46" spans="1:9" ht="30" customHeight="1" x14ac:dyDescent="0.2">
      <c r="A46">
        <v>44</v>
      </c>
      <c r="B46" s="75" t="s">
        <v>361</v>
      </c>
      <c r="C46" s="150" t="e">
        <f t="array" aca="1" ref="C46" ca="1">IF(ISBLANK(INDIRECT("'"&amp;CountryList!$J$6 &amp;"'!"&amp;CHAR(96+C$1)&amp;$A47)),"",INDIRECT("'"&amp;CountryList!$J$6 &amp;"'!"&amp;CHAR(96+C$1)&amp;$A47))</f>
        <v>#REF!</v>
      </c>
      <c r="D46" s="150" t="e">
        <f t="array" aca="1" ref="D46" ca="1">IF(ISBLANK(INDIRECT("'"&amp;CountryList!$J$6 &amp;"'!"&amp;CHAR(96+D$1)&amp;$A47)),"",INDIRECT("'"&amp;CountryList!$J$6 &amp;"'!"&amp;CHAR(96+D$1)&amp;$A47))</f>
        <v>#REF!</v>
      </c>
      <c r="E46" s="150" t="e">
        <f t="array" aca="1" ref="E46" ca="1">IF(ISBLANK(INDIRECT("'"&amp;CountryList!$J$6 &amp;"'!"&amp;CHAR(96+E$1)&amp;$A47)),"",INDIRECT("'"&amp;CountryList!$J$6 &amp;"'!"&amp;CHAR(96+E$1)&amp;$A47))</f>
        <v>#REF!</v>
      </c>
      <c r="F46" s="150" t="e">
        <f t="array" aca="1" ref="F46" ca="1">IF(ISBLANK(INDIRECT("'"&amp;CountryList!$J$6 &amp;"'!"&amp;CHAR(96+F$1)&amp;$A47)),"",INDIRECT("'"&amp;CountryList!$J$6 &amp;"'!"&amp;CHAR(96+F$1)&amp;$A47))</f>
        <v>#REF!</v>
      </c>
      <c r="G46" s="150" t="e">
        <f t="array" aca="1" ref="G46" ca="1">IF(ISBLANK(INDIRECT("'"&amp;CountryList!$J$6 &amp;"'!"&amp;CHAR(96+G$1)&amp;$A47)),"",INDIRECT("'"&amp;CountryList!$J$6 &amp;"'!"&amp;CHAR(96+G$1)&amp;$A47))</f>
        <v>#REF!</v>
      </c>
      <c r="H46" s="112" t="s">
        <v>87</v>
      </c>
      <c r="I46" s="155" t="e">
        <f t="array" aca="1" ref="I46" ca="1">IF(ISBLANK(INDIRECT("'"&amp;CountryList!$J$6 &amp;"'!"&amp;CHAR(96+I$1)&amp;$A47)),"",INDIRECT("'"&amp;CountryList!$J$6 &amp;"'!"&amp;CHAR(96+I$1)&amp;$A47))</f>
        <v>#REF!</v>
      </c>
    </row>
    <row r="47" spans="1:9" ht="30" customHeight="1" x14ac:dyDescent="0.2">
      <c r="A47">
        <v>45</v>
      </c>
      <c r="B47" s="75" t="s">
        <v>362</v>
      </c>
      <c r="C47" s="150" t="e">
        <f t="array" aca="1" ref="C47" ca="1">IF(ISBLANK(INDIRECT("'"&amp;CountryList!$J$6 &amp;"'!"&amp;CHAR(96+C$1)&amp;$A48)),"",INDIRECT("'"&amp;CountryList!$J$6 &amp;"'!"&amp;CHAR(96+C$1)&amp;$A48))</f>
        <v>#REF!</v>
      </c>
      <c r="D47" s="150" t="e">
        <f t="array" aca="1" ref="D47" ca="1">IF(ISBLANK(INDIRECT("'"&amp;CountryList!$J$6 &amp;"'!"&amp;CHAR(96+D$1)&amp;$A48)),"",INDIRECT("'"&amp;CountryList!$J$6 &amp;"'!"&amp;CHAR(96+D$1)&amp;$A48))</f>
        <v>#REF!</v>
      </c>
      <c r="E47" s="150" t="e">
        <f t="array" aca="1" ref="E47" ca="1">IF(ISBLANK(INDIRECT("'"&amp;CountryList!$J$6 &amp;"'!"&amp;CHAR(96+E$1)&amp;$A48)),"",INDIRECT("'"&amp;CountryList!$J$6 &amp;"'!"&amp;CHAR(96+E$1)&amp;$A48))</f>
        <v>#REF!</v>
      </c>
      <c r="F47" s="150" t="e">
        <f t="array" aca="1" ref="F47" ca="1">IF(ISBLANK(INDIRECT("'"&amp;CountryList!$J$6 &amp;"'!"&amp;CHAR(96+F$1)&amp;$A48)),"",INDIRECT("'"&amp;CountryList!$J$6 &amp;"'!"&amp;CHAR(96+F$1)&amp;$A48))</f>
        <v>#REF!</v>
      </c>
      <c r="G47" s="150" t="e">
        <f t="array" aca="1" ref="G47" ca="1">IF(ISBLANK(INDIRECT("'"&amp;CountryList!$J$6 &amp;"'!"&amp;CHAR(96+G$1)&amp;$A48)),"",INDIRECT("'"&amp;CountryList!$J$6 &amp;"'!"&amp;CHAR(96+G$1)&amp;$A48))</f>
        <v>#REF!</v>
      </c>
      <c r="H47" s="187" t="s">
        <v>83</v>
      </c>
      <c r="I47" s="155" t="e">
        <f t="array" aca="1" ref="I47" ca="1">IF(ISBLANK(INDIRECT("'"&amp;CountryList!$J$6 &amp;"'!"&amp;CHAR(96+I$1)&amp;$A48)),"",INDIRECT("'"&amp;CountryList!$J$6 &amp;"'!"&amp;CHAR(96+I$1)&amp;$A48))</f>
        <v>#REF!</v>
      </c>
    </row>
    <row r="48" spans="1:9" ht="30" customHeight="1" x14ac:dyDescent="0.2">
      <c r="A48">
        <v>46</v>
      </c>
      <c r="B48" s="75" t="s">
        <v>363</v>
      </c>
      <c r="C48" s="150" t="e">
        <f t="array" aca="1" ref="C48" ca="1">IF(ISBLANK(INDIRECT("'"&amp;CountryList!$J$6 &amp;"'!"&amp;CHAR(96+C$1)&amp;$A49)),"",INDIRECT("'"&amp;CountryList!$J$6 &amp;"'!"&amp;CHAR(96+C$1)&amp;$A49))</f>
        <v>#REF!</v>
      </c>
      <c r="D48" s="150" t="e">
        <f t="array" aca="1" ref="D48" ca="1">IF(ISBLANK(INDIRECT("'"&amp;CountryList!$J$6 &amp;"'!"&amp;CHAR(96+D$1)&amp;$A49)),"",INDIRECT("'"&amp;CountryList!$J$6 &amp;"'!"&amp;CHAR(96+D$1)&amp;$A49))</f>
        <v>#REF!</v>
      </c>
      <c r="E48" s="150" t="e">
        <f t="array" aca="1" ref="E48" ca="1">IF(ISBLANK(INDIRECT("'"&amp;CountryList!$J$6 &amp;"'!"&amp;CHAR(96+E$1)&amp;$A49)),"",INDIRECT("'"&amp;CountryList!$J$6 &amp;"'!"&amp;CHAR(96+E$1)&amp;$A49))</f>
        <v>#REF!</v>
      </c>
      <c r="F48" s="150" t="e">
        <f t="array" aca="1" ref="F48" ca="1">IF(ISBLANK(INDIRECT("'"&amp;CountryList!$J$6 &amp;"'!"&amp;CHAR(96+F$1)&amp;$A49)),"",INDIRECT("'"&amp;CountryList!$J$6 &amp;"'!"&amp;CHAR(96+F$1)&amp;$A49))</f>
        <v>#REF!</v>
      </c>
      <c r="G48" s="150" t="e">
        <f t="array" aca="1" ref="G48" ca="1">IF(ISBLANK(INDIRECT("'"&amp;CountryList!$J$6 &amp;"'!"&amp;CHAR(96+G$1)&amp;$A49)),"",INDIRECT("'"&amp;CountryList!$J$6 &amp;"'!"&amp;CHAR(96+G$1)&amp;$A49))</f>
        <v>#REF!</v>
      </c>
      <c r="H48" s="187" t="s">
        <v>83</v>
      </c>
      <c r="I48" s="155" t="e">
        <f t="array" aca="1" ref="I48" ca="1">IF(ISBLANK(INDIRECT("'"&amp;CountryList!$J$6 &amp;"'!"&amp;CHAR(96+I$1)&amp;$A49)),"",INDIRECT("'"&amp;CountryList!$J$6 &amp;"'!"&amp;CHAR(96+I$1)&amp;$A49))</f>
        <v>#REF!</v>
      </c>
    </row>
    <row r="49" spans="1:9" ht="30" customHeight="1" x14ac:dyDescent="0.2">
      <c r="A49">
        <v>47</v>
      </c>
      <c r="B49" s="75" t="s">
        <v>364</v>
      </c>
      <c r="C49" s="150" t="e">
        <f t="array" aca="1" ref="C49" ca="1">IF(ISBLANK(INDIRECT("'"&amp;CountryList!$J$6 &amp;"'!"&amp;CHAR(96+C$1)&amp;$A50)),"",INDIRECT("'"&amp;CountryList!$J$6 &amp;"'!"&amp;CHAR(96+C$1)&amp;$A50))</f>
        <v>#REF!</v>
      </c>
      <c r="D49" s="150" t="e">
        <f t="array" aca="1" ref="D49" ca="1">IF(ISBLANK(INDIRECT("'"&amp;CountryList!$J$6 &amp;"'!"&amp;CHAR(96+D$1)&amp;$A50)),"",INDIRECT("'"&amp;CountryList!$J$6 &amp;"'!"&amp;CHAR(96+D$1)&amp;$A50))</f>
        <v>#REF!</v>
      </c>
      <c r="E49" s="150" t="e">
        <f t="array" aca="1" ref="E49" ca="1">IF(ISBLANK(INDIRECT("'"&amp;CountryList!$J$6 &amp;"'!"&amp;CHAR(96+E$1)&amp;$A50)),"",INDIRECT("'"&amp;CountryList!$J$6 &amp;"'!"&amp;CHAR(96+E$1)&amp;$A50))</f>
        <v>#REF!</v>
      </c>
      <c r="F49" s="150" t="e">
        <f t="array" aca="1" ref="F49" ca="1">IF(ISBLANK(INDIRECT("'"&amp;CountryList!$J$6 &amp;"'!"&amp;CHAR(96+F$1)&amp;$A50)),"",INDIRECT("'"&amp;CountryList!$J$6 &amp;"'!"&amp;CHAR(96+F$1)&amp;$A50))</f>
        <v>#REF!</v>
      </c>
      <c r="G49" s="150" t="e">
        <f t="array" aca="1" ref="G49" ca="1">IF(ISBLANK(INDIRECT("'"&amp;CountryList!$J$6 &amp;"'!"&amp;CHAR(96+G$1)&amp;$A50)),"",INDIRECT("'"&amp;CountryList!$J$6 &amp;"'!"&amp;CHAR(96+G$1)&amp;$A50))</f>
        <v>#REF!</v>
      </c>
      <c r="H49" s="187" t="s">
        <v>83</v>
      </c>
      <c r="I49" s="155" t="e">
        <f t="array" aca="1" ref="I49" ca="1">IF(ISBLANK(INDIRECT("'"&amp;CountryList!$J$6 &amp;"'!"&amp;CHAR(96+I$1)&amp;$A50)),"",INDIRECT("'"&amp;CountryList!$J$6 &amp;"'!"&amp;CHAR(96+I$1)&amp;$A50))</f>
        <v>#REF!</v>
      </c>
    </row>
    <row r="50" spans="1:9" ht="30" customHeight="1" x14ac:dyDescent="0.2">
      <c r="A50">
        <v>48</v>
      </c>
      <c r="B50" s="75" t="s">
        <v>365</v>
      </c>
      <c r="C50" s="150" t="e">
        <f t="array" aca="1" ref="C50" ca="1">IF(ISBLANK(INDIRECT("'"&amp;CountryList!$J$6 &amp;"'!"&amp;CHAR(96+C$1)&amp;$A51)),"",INDIRECT("'"&amp;CountryList!$J$6 &amp;"'!"&amp;CHAR(96+C$1)&amp;$A51))</f>
        <v>#REF!</v>
      </c>
      <c r="D50" s="150" t="e">
        <f t="array" aca="1" ref="D50" ca="1">IF(ISBLANK(INDIRECT("'"&amp;CountryList!$J$6 &amp;"'!"&amp;CHAR(96+D$1)&amp;$A51)),"",INDIRECT("'"&amp;CountryList!$J$6 &amp;"'!"&amp;CHAR(96+D$1)&amp;$A51))</f>
        <v>#REF!</v>
      </c>
      <c r="E50" s="150" t="e">
        <f t="array" aca="1" ref="E50" ca="1">IF(ISBLANK(INDIRECT("'"&amp;CountryList!$J$6 &amp;"'!"&amp;CHAR(96+E$1)&amp;$A51)),"",INDIRECT("'"&amp;CountryList!$J$6 &amp;"'!"&amp;CHAR(96+E$1)&amp;$A51))</f>
        <v>#REF!</v>
      </c>
      <c r="F50" s="150" t="e">
        <f t="array" aca="1" ref="F50" ca="1">IF(ISBLANK(INDIRECT("'"&amp;CountryList!$J$6 &amp;"'!"&amp;CHAR(96+F$1)&amp;$A51)),"",INDIRECT("'"&amp;CountryList!$J$6 &amp;"'!"&amp;CHAR(96+F$1)&amp;$A51))</f>
        <v>#REF!</v>
      </c>
      <c r="G50" s="150" t="e">
        <f t="array" aca="1" ref="G50" ca="1">IF(ISBLANK(INDIRECT("'"&amp;CountryList!$J$6 &amp;"'!"&amp;CHAR(96+G$1)&amp;$A51)),"",INDIRECT("'"&amp;CountryList!$J$6 &amp;"'!"&amp;CHAR(96+G$1)&amp;$A51))</f>
        <v>#REF!</v>
      </c>
      <c r="H50" s="187" t="s">
        <v>83</v>
      </c>
      <c r="I50" s="155" t="e">
        <f t="array" aca="1" ref="I50" ca="1">IF(ISBLANK(INDIRECT("'"&amp;CountryList!$J$6 &amp;"'!"&amp;CHAR(96+I$1)&amp;$A51)),"",INDIRECT("'"&amp;CountryList!$J$6 &amp;"'!"&amp;CHAR(96+I$1)&amp;$A51))</f>
        <v>#REF!</v>
      </c>
    </row>
    <row r="51" spans="1:9" ht="30" customHeight="1" x14ac:dyDescent="0.2">
      <c r="A51">
        <v>49</v>
      </c>
      <c r="B51" s="75" t="s">
        <v>366</v>
      </c>
      <c r="C51" s="150" t="e">
        <f t="array" aca="1" ref="C51" ca="1">IF(ISBLANK(INDIRECT("'"&amp;CountryList!$J$6 &amp;"'!"&amp;CHAR(96+C$1)&amp;$A52)),"",INDIRECT("'"&amp;CountryList!$J$6 &amp;"'!"&amp;CHAR(96+C$1)&amp;$A52))</f>
        <v>#REF!</v>
      </c>
      <c r="D51" s="150" t="e">
        <f t="array" aca="1" ref="D51" ca="1">IF(ISBLANK(INDIRECT("'"&amp;CountryList!$J$6 &amp;"'!"&amp;CHAR(96+D$1)&amp;$A52)),"",INDIRECT("'"&amp;CountryList!$J$6 &amp;"'!"&amp;CHAR(96+D$1)&amp;$A52))</f>
        <v>#REF!</v>
      </c>
      <c r="E51" s="150" t="e">
        <f t="array" aca="1" ref="E51" ca="1">IF(ISBLANK(INDIRECT("'"&amp;CountryList!$J$6 &amp;"'!"&amp;CHAR(96+E$1)&amp;$A52)),"",INDIRECT("'"&amp;CountryList!$J$6 &amp;"'!"&amp;CHAR(96+E$1)&amp;$A52))</f>
        <v>#REF!</v>
      </c>
      <c r="F51" s="150" t="e">
        <f t="array" aca="1" ref="F51" ca="1">IF(ISBLANK(INDIRECT("'"&amp;CountryList!$J$6 &amp;"'!"&amp;CHAR(96+F$1)&amp;$A52)),"",INDIRECT("'"&amp;CountryList!$J$6 &amp;"'!"&amp;CHAR(96+F$1)&amp;$A52))</f>
        <v>#REF!</v>
      </c>
      <c r="G51" s="150" t="e">
        <f t="array" aca="1" ref="G51" ca="1">IF(ISBLANK(INDIRECT("'"&amp;CountryList!$J$6 &amp;"'!"&amp;CHAR(96+G$1)&amp;$A52)),"",INDIRECT("'"&amp;CountryList!$J$6 &amp;"'!"&amp;CHAR(96+G$1)&amp;$A52))</f>
        <v>#REF!</v>
      </c>
      <c r="H51" s="187" t="s">
        <v>83</v>
      </c>
      <c r="I51" s="155" t="e">
        <f t="array" aca="1" ref="I51" ca="1">IF(ISBLANK(INDIRECT("'"&amp;CountryList!$J$6 &amp;"'!"&amp;CHAR(96+I$1)&amp;$A52)),"",INDIRECT("'"&amp;CountryList!$J$6 &amp;"'!"&amp;CHAR(96+I$1)&amp;$A52))</f>
        <v>#REF!</v>
      </c>
    </row>
    <row r="52" spans="1:9" ht="30" customHeight="1" x14ac:dyDescent="0.2">
      <c r="A52">
        <v>50</v>
      </c>
      <c r="B52" s="75" t="s">
        <v>367</v>
      </c>
      <c r="C52" s="150" t="e">
        <f t="array" aca="1" ref="C52" ca="1">IF(ISBLANK(INDIRECT("'"&amp;CountryList!$J$6 &amp;"'!"&amp;CHAR(96+C$1)&amp;$A53)),"",INDIRECT("'"&amp;CountryList!$J$6 &amp;"'!"&amp;CHAR(96+C$1)&amp;$A53))</f>
        <v>#REF!</v>
      </c>
      <c r="D52" s="150" t="e">
        <f t="array" aca="1" ref="D52" ca="1">IF(ISBLANK(INDIRECT("'"&amp;CountryList!$J$6 &amp;"'!"&amp;CHAR(96+D$1)&amp;$A53)),"",INDIRECT("'"&amp;CountryList!$J$6 &amp;"'!"&amp;CHAR(96+D$1)&amp;$A53))</f>
        <v>#REF!</v>
      </c>
      <c r="E52" s="150" t="e">
        <f t="array" aca="1" ref="E52" ca="1">IF(ISBLANK(INDIRECT("'"&amp;CountryList!$J$6 &amp;"'!"&amp;CHAR(96+E$1)&amp;$A53)),"",INDIRECT("'"&amp;CountryList!$J$6 &amp;"'!"&amp;CHAR(96+E$1)&amp;$A53))</f>
        <v>#REF!</v>
      </c>
      <c r="F52" s="150" t="e">
        <f t="array" aca="1" ref="F52" ca="1">IF(ISBLANK(INDIRECT("'"&amp;CountryList!$J$6 &amp;"'!"&amp;CHAR(96+F$1)&amp;$A53)),"",INDIRECT("'"&amp;CountryList!$J$6 &amp;"'!"&amp;CHAR(96+F$1)&amp;$A53))</f>
        <v>#REF!</v>
      </c>
      <c r="G52" s="150" t="e">
        <f t="array" aca="1" ref="G52" ca="1">IF(ISBLANK(INDIRECT("'"&amp;CountryList!$J$6 &amp;"'!"&amp;CHAR(96+G$1)&amp;$A53)),"",INDIRECT("'"&amp;CountryList!$J$6 &amp;"'!"&amp;CHAR(96+G$1)&amp;$A53))</f>
        <v>#REF!</v>
      </c>
      <c r="H52" s="187" t="s">
        <v>83</v>
      </c>
      <c r="I52" s="155" t="e">
        <f t="array" aca="1" ref="I52" ca="1">IF(ISBLANK(INDIRECT("'"&amp;CountryList!$J$6 &amp;"'!"&amp;CHAR(96+I$1)&amp;$A53)),"",INDIRECT("'"&amp;CountryList!$J$6 &amp;"'!"&amp;CHAR(96+I$1)&amp;$A53))</f>
        <v>#REF!</v>
      </c>
    </row>
    <row r="53" spans="1:9" ht="30" customHeight="1" x14ac:dyDescent="0.2">
      <c r="A53">
        <v>51</v>
      </c>
      <c r="B53" s="75" t="s">
        <v>368</v>
      </c>
      <c r="C53" s="150" t="e">
        <f t="array" aca="1" ref="C53" ca="1">IF(ISBLANK(INDIRECT("'"&amp;CountryList!$J$6 &amp;"'!"&amp;CHAR(96+C$1)&amp;$A54)),"",INDIRECT("'"&amp;CountryList!$J$6 &amp;"'!"&amp;CHAR(96+C$1)&amp;$A54))</f>
        <v>#REF!</v>
      </c>
      <c r="D53" s="150" t="e">
        <f t="array" aca="1" ref="D53" ca="1">IF(ISBLANK(INDIRECT("'"&amp;CountryList!$J$6 &amp;"'!"&amp;CHAR(96+D$1)&amp;$A54)),"",INDIRECT("'"&amp;CountryList!$J$6 &amp;"'!"&amp;CHAR(96+D$1)&amp;$A54))</f>
        <v>#REF!</v>
      </c>
      <c r="E53" s="150" t="e">
        <f t="array" aca="1" ref="E53" ca="1">IF(ISBLANK(INDIRECT("'"&amp;CountryList!$J$6 &amp;"'!"&amp;CHAR(96+E$1)&amp;$A54)),"",INDIRECT("'"&amp;CountryList!$J$6 &amp;"'!"&amp;CHAR(96+E$1)&amp;$A54))</f>
        <v>#REF!</v>
      </c>
      <c r="F53" s="150" t="e">
        <f t="array" aca="1" ref="F53" ca="1">IF(ISBLANK(INDIRECT("'"&amp;CountryList!$J$6 &amp;"'!"&amp;CHAR(96+F$1)&amp;$A54)),"",INDIRECT("'"&amp;CountryList!$J$6 &amp;"'!"&amp;CHAR(96+F$1)&amp;$A54))</f>
        <v>#REF!</v>
      </c>
      <c r="G53" s="150" t="e">
        <f t="array" aca="1" ref="G53" ca="1">IF(ISBLANK(INDIRECT("'"&amp;CountryList!$J$6 &amp;"'!"&amp;CHAR(96+G$1)&amp;$A54)),"",INDIRECT("'"&amp;CountryList!$J$6 &amp;"'!"&amp;CHAR(96+G$1)&amp;$A54))</f>
        <v>#REF!</v>
      </c>
      <c r="H53" s="189"/>
      <c r="I53" s="155" t="e">
        <f t="array" aca="1" ref="I53" ca="1">IF(ISBLANK(INDIRECT("'"&amp;CountryList!$J$6 &amp;"'!"&amp;CHAR(96+I$1)&amp;$A54)),"",INDIRECT("'"&amp;CountryList!$J$6 &amp;"'!"&amp;CHAR(96+I$1)&amp;$A54))</f>
        <v>#REF!</v>
      </c>
    </row>
    <row r="54" spans="1:9" ht="30" customHeight="1" x14ac:dyDescent="0.2">
      <c r="A54">
        <v>52</v>
      </c>
      <c r="B54" s="75" t="s">
        <v>369</v>
      </c>
      <c r="C54" s="150" t="e">
        <f t="array" aca="1" ref="C54" ca="1">IF(ISBLANK(INDIRECT("'"&amp;CountryList!$J$6 &amp;"'!"&amp;CHAR(96+C$1)&amp;$A55)),"",INDIRECT("'"&amp;CountryList!$J$6 &amp;"'!"&amp;CHAR(96+C$1)&amp;$A55))</f>
        <v>#REF!</v>
      </c>
      <c r="D54" s="150" t="e">
        <f t="array" aca="1" ref="D54" ca="1">IF(ISBLANK(INDIRECT("'"&amp;CountryList!$J$6 &amp;"'!"&amp;CHAR(96+D$1)&amp;$A55)),"",INDIRECT("'"&amp;CountryList!$J$6 &amp;"'!"&amp;CHAR(96+D$1)&amp;$A55))</f>
        <v>#REF!</v>
      </c>
      <c r="E54" s="150" t="e">
        <f t="array" aca="1" ref="E54" ca="1">IF(ISBLANK(INDIRECT("'"&amp;CountryList!$J$6 &amp;"'!"&amp;CHAR(96+E$1)&amp;$A55)),"",INDIRECT("'"&amp;CountryList!$J$6 &amp;"'!"&amp;CHAR(96+E$1)&amp;$A55))</f>
        <v>#REF!</v>
      </c>
      <c r="F54" s="150" t="e">
        <f t="array" aca="1" ref="F54" ca="1">IF(ISBLANK(INDIRECT("'"&amp;CountryList!$J$6 &amp;"'!"&amp;CHAR(96+F$1)&amp;$A55)),"",INDIRECT("'"&amp;CountryList!$J$6 &amp;"'!"&amp;CHAR(96+F$1)&amp;$A55))</f>
        <v>#REF!</v>
      </c>
      <c r="G54" s="150" t="e">
        <f t="array" aca="1" ref="G54" ca="1">IF(ISBLANK(INDIRECT("'"&amp;CountryList!$J$6 &amp;"'!"&amp;CHAR(96+G$1)&amp;$A55)),"",INDIRECT("'"&amp;CountryList!$J$6 &amp;"'!"&amp;CHAR(96+G$1)&amp;$A55))</f>
        <v>#REF!</v>
      </c>
      <c r="H54" s="189"/>
      <c r="I54" s="155" t="e">
        <f t="array" aca="1" ref="I54" ca="1">IF(ISBLANK(INDIRECT("'"&amp;CountryList!$J$6 &amp;"'!"&amp;CHAR(96+I$1)&amp;$A55)),"",INDIRECT("'"&amp;CountryList!$J$6 &amp;"'!"&amp;CHAR(96+I$1)&amp;$A55))</f>
        <v>#REF!</v>
      </c>
    </row>
    <row r="55" spans="1:9" ht="30" customHeight="1" x14ac:dyDescent="0.2">
      <c r="A55">
        <v>53</v>
      </c>
      <c r="B55" s="75" t="s">
        <v>370</v>
      </c>
      <c r="C55" s="150" t="e">
        <f t="array" aca="1" ref="C55" ca="1">IF(ISBLANK(INDIRECT("'"&amp;CountryList!$J$6 &amp;"'!"&amp;CHAR(96+C$1)&amp;$A56)),"",INDIRECT("'"&amp;CountryList!$J$6 &amp;"'!"&amp;CHAR(96+C$1)&amp;$A56))</f>
        <v>#REF!</v>
      </c>
      <c r="D55" s="150" t="e">
        <f t="array" aca="1" ref="D55" ca="1">IF(ISBLANK(INDIRECT("'"&amp;CountryList!$J$6 &amp;"'!"&amp;CHAR(96+D$1)&amp;$A56)),"",INDIRECT("'"&amp;CountryList!$J$6 &amp;"'!"&amp;CHAR(96+D$1)&amp;$A56))</f>
        <v>#REF!</v>
      </c>
      <c r="E55" s="150" t="e">
        <f t="array" aca="1" ref="E55" ca="1">IF(ISBLANK(INDIRECT("'"&amp;CountryList!$J$6 &amp;"'!"&amp;CHAR(96+E$1)&amp;$A56)),"",INDIRECT("'"&amp;CountryList!$J$6 &amp;"'!"&amp;CHAR(96+E$1)&amp;$A56))</f>
        <v>#REF!</v>
      </c>
      <c r="F55" s="150" t="e">
        <f t="array" aca="1" ref="F55" ca="1">IF(ISBLANK(INDIRECT("'"&amp;CountryList!$J$6 &amp;"'!"&amp;CHAR(96+F$1)&amp;$A56)),"",INDIRECT("'"&amp;CountryList!$J$6 &amp;"'!"&amp;CHAR(96+F$1)&amp;$A56))</f>
        <v>#REF!</v>
      </c>
      <c r="G55" s="150" t="e">
        <f t="array" aca="1" ref="G55" ca="1">IF(ISBLANK(INDIRECT("'"&amp;CountryList!$J$6 &amp;"'!"&amp;CHAR(96+G$1)&amp;$A56)),"",INDIRECT("'"&amp;CountryList!$J$6 &amp;"'!"&amp;CHAR(96+G$1)&amp;$A56))</f>
        <v>#REF!</v>
      </c>
      <c r="H55" s="186" t="s">
        <v>88</v>
      </c>
      <c r="I55" s="155" t="e">
        <f t="array" aca="1" ref="I55" ca="1">IF(ISBLANK(INDIRECT("'"&amp;CountryList!$J$6 &amp;"'!"&amp;CHAR(96+I$1)&amp;$A56)),"",INDIRECT("'"&amp;CountryList!$J$6 &amp;"'!"&amp;CHAR(96+I$1)&amp;$A56))</f>
        <v>#REF!</v>
      </c>
    </row>
    <row r="56" spans="1:9" ht="30" customHeight="1" x14ac:dyDescent="0.2">
      <c r="A56">
        <v>54</v>
      </c>
      <c r="B56" s="75" t="s">
        <v>371</v>
      </c>
      <c r="C56" s="150" t="e">
        <f t="array" aca="1" ref="C56" ca="1">IF(ISBLANK(INDIRECT("'"&amp;CountryList!$J$6 &amp;"'!"&amp;CHAR(96+C$1)&amp;$A57)),"",INDIRECT("'"&amp;CountryList!$J$6 &amp;"'!"&amp;CHAR(96+C$1)&amp;$A57))</f>
        <v>#REF!</v>
      </c>
      <c r="D56" s="150" t="e">
        <f t="array" aca="1" ref="D56" ca="1">IF(ISBLANK(INDIRECT("'"&amp;CountryList!$J$6 &amp;"'!"&amp;CHAR(96+D$1)&amp;$A57)),"",INDIRECT("'"&amp;CountryList!$J$6 &amp;"'!"&amp;CHAR(96+D$1)&amp;$A57))</f>
        <v>#REF!</v>
      </c>
      <c r="E56" s="150" t="e">
        <f t="array" aca="1" ref="E56" ca="1">IF(ISBLANK(INDIRECT("'"&amp;CountryList!$J$6 &amp;"'!"&amp;CHAR(96+E$1)&amp;$A57)),"",INDIRECT("'"&amp;CountryList!$J$6 &amp;"'!"&amp;CHAR(96+E$1)&amp;$A57))</f>
        <v>#REF!</v>
      </c>
      <c r="F56" s="150" t="e">
        <f t="array" aca="1" ref="F56" ca="1">IF(ISBLANK(INDIRECT("'"&amp;CountryList!$J$6 &amp;"'!"&amp;CHAR(96+F$1)&amp;$A57)),"",INDIRECT("'"&amp;CountryList!$J$6 &amp;"'!"&amp;CHAR(96+F$1)&amp;$A57))</f>
        <v>#REF!</v>
      </c>
      <c r="G56" s="150" t="e">
        <f t="array" aca="1" ref="G56" ca="1">IF(ISBLANK(INDIRECT("'"&amp;CountryList!$J$6 &amp;"'!"&amp;CHAR(96+G$1)&amp;$A57)),"",INDIRECT("'"&amp;CountryList!$J$6 &amp;"'!"&amp;CHAR(96+G$1)&amp;$A57))</f>
        <v>#REF!</v>
      </c>
      <c r="H56" s="189"/>
      <c r="I56" s="155" t="e">
        <f t="array" aca="1" ref="I56" ca="1">IF(ISBLANK(INDIRECT("'"&amp;CountryList!$J$6 &amp;"'!"&amp;CHAR(96+I$1)&amp;$A57)),"",INDIRECT("'"&amp;CountryList!$J$6 &amp;"'!"&amp;CHAR(96+I$1)&amp;$A57))</f>
        <v>#REF!</v>
      </c>
    </row>
    <row r="57" spans="1:9" ht="30" customHeight="1" x14ac:dyDescent="0.2">
      <c r="A57">
        <v>55</v>
      </c>
      <c r="B57" s="75" t="s">
        <v>372</v>
      </c>
      <c r="C57" s="150" t="e">
        <f t="array" aca="1" ref="C57" ca="1">IF(ISBLANK(INDIRECT("'"&amp;CountryList!$J$6 &amp;"'!"&amp;CHAR(96+C$1)&amp;$A58)),"",INDIRECT("'"&amp;CountryList!$J$6 &amp;"'!"&amp;CHAR(96+C$1)&amp;$A58))</f>
        <v>#REF!</v>
      </c>
      <c r="D57" s="150" t="e">
        <f t="array" aca="1" ref="D57" ca="1">IF(ISBLANK(INDIRECT("'"&amp;CountryList!$J$6 &amp;"'!"&amp;CHAR(96+D$1)&amp;$A58)),"",INDIRECT("'"&amp;CountryList!$J$6 &amp;"'!"&amp;CHAR(96+D$1)&amp;$A58))</f>
        <v>#REF!</v>
      </c>
      <c r="E57" s="150" t="e">
        <f t="array" aca="1" ref="E57" ca="1">IF(ISBLANK(INDIRECT("'"&amp;CountryList!$J$6 &amp;"'!"&amp;CHAR(96+E$1)&amp;$A58)),"",INDIRECT("'"&amp;CountryList!$J$6 &amp;"'!"&amp;CHAR(96+E$1)&amp;$A58))</f>
        <v>#REF!</v>
      </c>
      <c r="F57" s="150" t="e">
        <f t="array" aca="1" ref="F57" ca="1">IF(ISBLANK(INDIRECT("'"&amp;CountryList!$J$6 &amp;"'!"&amp;CHAR(96+F$1)&amp;$A58)),"",INDIRECT("'"&amp;CountryList!$J$6 &amp;"'!"&amp;CHAR(96+F$1)&amp;$A58))</f>
        <v>#REF!</v>
      </c>
      <c r="G57" s="150" t="e">
        <f t="array" aca="1" ref="G57" ca="1">IF(ISBLANK(INDIRECT("'"&amp;CountryList!$J$6 &amp;"'!"&amp;CHAR(96+G$1)&amp;$A58)),"",INDIRECT("'"&amp;CountryList!$J$6 &amp;"'!"&amp;CHAR(96+G$1)&amp;$A58))</f>
        <v>#REF!</v>
      </c>
      <c r="H57" s="189"/>
      <c r="I57" s="155" t="e">
        <f t="array" aca="1" ref="I57" ca="1">IF(ISBLANK(INDIRECT("'"&amp;CountryList!$J$6 &amp;"'!"&amp;CHAR(96+I$1)&amp;$A58)),"",INDIRECT("'"&amp;CountryList!$J$6 &amp;"'!"&amp;CHAR(96+I$1)&amp;$A58))</f>
        <v>#REF!</v>
      </c>
    </row>
    <row r="58" spans="1:9" ht="30" customHeight="1" x14ac:dyDescent="0.2">
      <c r="A58">
        <v>56</v>
      </c>
      <c r="B58" s="160" t="s">
        <v>373</v>
      </c>
      <c r="C58" s="150" t="e">
        <f t="array" aca="1" ref="C58" ca="1">IF(ISBLANK(INDIRECT("'"&amp;CountryList!$J$6 &amp;"'!"&amp;CHAR(96+C$1)&amp;$A59)),"",INDIRECT("'"&amp;CountryList!$J$6 &amp;"'!"&amp;CHAR(96+C$1)&amp;$A59))</f>
        <v>#REF!</v>
      </c>
      <c r="D58" s="150" t="e">
        <f t="array" aca="1" ref="D58" ca="1">IF(ISBLANK(INDIRECT("'"&amp;CountryList!$J$6 &amp;"'!"&amp;CHAR(96+D$1)&amp;$A59)),"",INDIRECT("'"&amp;CountryList!$J$6 &amp;"'!"&amp;CHAR(96+D$1)&amp;$A59))</f>
        <v>#REF!</v>
      </c>
      <c r="E58" s="150" t="e">
        <f t="array" aca="1" ref="E58" ca="1">IF(ISBLANK(INDIRECT("'"&amp;CountryList!$J$6 &amp;"'!"&amp;CHAR(96+E$1)&amp;$A59)),"",INDIRECT("'"&amp;CountryList!$J$6 &amp;"'!"&amp;CHAR(96+E$1)&amp;$A59))</f>
        <v>#REF!</v>
      </c>
      <c r="F58" s="150" t="e">
        <f t="array" aca="1" ref="F58" ca="1">IF(ISBLANK(INDIRECT("'"&amp;CountryList!$J$6 &amp;"'!"&amp;CHAR(96+F$1)&amp;$A59)),"",INDIRECT("'"&amp;CountryList!$J$6 &amp;"'!"&amp;CHAR(96+F$1)&amp;$A59))</f>
        <v>#REF!</v>
      </c>
      <c r="G58" s="150" t="e">
        <f t="array" aca="1" ref="G58" ca="1">IF(ISBLANK(INDIRECT("'"&amp;CountryList!$J$6 &amp;"'!"&amp;CHAR(96+G$1)&amp;$A59)),"",INDIRECT("'"&amp;CountryList!$J$6 &amp;"'!"&amp;CHAR(96+G$1)&amp;$A59))</f>
        <v>#REF!</v>
      </c>
      <c r="H58" s="189"/>
      <c r="I58" s="155" t="e">
        <f t="array" aca="1" ref="I58" ca="1">IF(ISBLANK(INDIRECT("'"&amp;CountryList!$J$6 &amp;"'!"&amp;CHAR(96+I$1)&amp;$A59)),"",INDIRECT("'"&amp;CountryList!$J$6 &amp;"'!"&amp;CHAR(96+I$1)&amp;$A59))</f>
        <v>#REF!</v>
      </c>
    </row>
    <row r="59" spans="1:9" ht="30" customHeight="1" x14ac:dyDescent="0.2">
      <c r="A59">
        <v>57</v>
      </c>
      <c r="B59" s="160" t="s">
        <v>374</v>
      </c>
      <c r="C59" s="150" t="e">
        <f t="array" aca="1" ref="C59" ca="1">IF(ISBLANK(INDIRECT("'"&amp;CountryList!$J$6 &amp;"'!"&amp;CHAR(96+C$1)&amp;$A60)),"",INDIRECT("'"&amp;CountryList!$J$6 &amp;"'!"&amp;CHAR(96+C$1)&amp;$A60))</f>
        <v>#REF!</v>
      </c>
      <c r="D59" s="150" t="e">
        <f t="array" aca="1" ref="D59" ca="1">IF(ISBLANK(INDIRECT("'"&amp;CountryList!$J$6 &amp;"'!"&amp;CHAR(96+D$1)&amp;$A60)),"",INDIRECT("'"&amp;CountryList!$J$6 &amp;"'!"&amp;CHAR(96+D$1)&amp;$A60))</f>
        <v>#REF!</v>
      </c>
      <c r="E59" s="150" t="e">
        <f t="array" aca="1" ref="E59" ca="1">IF(ISBLANK(INDIRECT("'"&amp;CountryList!$J$6 &amp;"'!"&amp;CHAR(96+E$1)&amp;$A60)),"",INDIRECT("'"&amp;CountryList!$J$6 &amp;"'!"&amp;CHAR(96+E$1)&amp;$A60))</f>
        <v>#REF!</v>
      </c>
      <c r="F59" s="150" t="e">
        <f t="array" aca="1" ref="F59" ca="1">IF(ISBLANK(INDIRECT("'"&amp;CountryList!$J$6 &amp;"'!"&amp;CHAR(96+F$1)&amp;$A60)),"",INDIRECT("'"&amp;CountryList!$J$6 &amp;"'!"&amp;CHAR(96+F$1)&amp;$A60))</f>
        <v>#REF!</v>
      </c>
      <c r="G59" s="150" t="e">
        <f t="array" aca="1" ref="G59" ca="1">IF(ISBLANK(INDIRECT("'"&amp;CountryList!$J$6 &amp;"'!"&amp;CHAR(96+G$1)&amp;$A60)),"",INDIRECT("'"&amp;CountryList!$J$6 &amp;"'!"&amp;CHAR(96+G$1)&amp;$A60))</f>
        <v>#REF!</v>
      </c>
      <c r="H59" s="189"/>
      <c r="I59" s="155" t="e">
        <f t="array" aca="1" ref="I59" ca="1">IF(ISBLANK(INDIRECT("'"&amp;CountryList!$J$6 &amp;"'!"&amp;CHAR(96+I$1)&amp;$A60)),"",INDIRECT("'"&amp;CountryList!$J$6 &amp;"'!"&amp;CHAR(96+I$1)&amp;$A60))</f>
        <v>#REF!</v>
      </c>
    </row>
    <row r="60" spans="1:9" ht="30" customHeight="1" x14ac:dyDescent="0.2">
      <c r="A60">
        <v>58</v>
      </c>
      <c r="B60" s="75" t="s">
        <v>375</v>
      </c>
      <c r="C60" s="150" t="e">
        <f t="array" aca="1" ref="C60" ca="1">IF(ISBLANK(INDIRECT("'"&amp;CountryList!$J$6 &amp;"'!"&amp;CHAR(96+C$1)&amp;$A61)),"",INDIRECT("'"&amp;CountryList!$J$6 &amp;"'!"&amp;CHAR(96+C$1)&amp;$A61))</f>
        <v>#REF!</v>
      </c>
      <c r="D60" s="150" t="e">
        <f t="array" aca="1" ref="D60" ca="1">IF(ISBLANK(INDIRECT("'"&amp;CountryList!$J$6 &amp;"'!"&amp;CHAR(96+D$1)&amp;$A61)),"",INDIRECT("'"&amp;CountryList!$J$6 &amp;"'!"&amp;CHAR(96+D$1)&amp;$A61))</f>
        <v>#REF!</v>
      </c>
      <c r="E60" s="150" t="e">
        <f t="array" aca="1" ref="E60" ca="1">IF(ISBLANK(INDIRECT("'"&amp;CountryList!$J$6 &amp;"'!"&amp;CHAR(96+E$1)&amp;$A61)),"",INDIRECT("'"&amp;CountryList!$J$6 &amp;"'!"&amp;CHAR(96+E$1)&amp;$A61))</f>
        <v>#REF!</v>
      </c>
      <c r="F60" s="150" t="e">
        <f t="array" aca="1" ref="F60" ca="1">IF(ISBLANK(INDIRECT("'"&amp;CountryList!$J$6 &amp;"'!"&amp;CHAR(96+F$1)&amp;$A61)),"",INDIRECT("'"&amp;CountryList!$J$6 &amp;"'!"&amp;CHAR(96+F$1)&amp;$A61))</f>
        <v>#REF!</v>
      </c>
      <c r="G60" s="150" t="e">
        <f t="array" aca="1" ref="G60" ca="1">IF(ISBLANK(INDIRECT("'"&amp;CountryList!$J$6 &amp;"'!"&amp;CHAR(96+G$1)&amp;$A61)),"",INDIRECT("'"&amp;CountryList!$J$6 &amp;"'!"&amp;CHAR(96+G$1)&amp;$A61))</f>
        <v>#REF!</v>
      </c>
      <c r="H60" s="112" t="s">
        <v>87</v>
      </c>
      <c r="I60" s="155" t="e">
        <f t="array" aca="1" ref="I60" ca="1">IF(ISBLANK(INDIRECT("'"&amp;CountryList!$J$6 &amp;"'!"&amp;CHAR(96+I$1)&amp;$A61)),"",INDIRECT("'"&amp;CountryList!$J$6 &amp;"'!"&amp;CHAR(96+I$1)&amp;$A61))</f>
        <v>#REF!</v>
      </c>
    </row>
    <row r="61" spans="1:9" ht="30" customHeight="1" x14ac:dyDescent="0.2">
      <c r="A61">
        <v>59</v>
      </c>
      <c r="B61" s="75" t="s">
        <v>376</v>
      </c>
      <c r="C61" s="150" t="e">
        <f t="array" aca="1" ref="C61" ca="1">IF(ISBLANK(INDIRECT("'"&amp;CountryList!$J$6 &amp;"'!"&amp;CHAR(96+C$1)&amp;$A62)),"",INDIRECT("'"&amp;CountryList!$J$6 &amp;"'!"&amp;CHAR(96+C$1)&amp;$A62))</f>
        <v>#REF!</v>
      </c>
      <c r="D61" s="150" t="e">
        <f t="array" aca="1" ref="D61" ca="1">IF(ISBLANK(INDIRECT("'"&amp;CountryList!$J$6 &amp;"'!"&amp;CHAR(96+D$1)&amp;$A62)),"",INDIRECT("'"&amp;CountryList!$J$6 &amp;"'!"&amp;CHAR(96+D$1)&amp;$A62))</f>
        <v>#REF!</v>
      </c>
      <c r="E61" s="150" t="e">
        <f t="array" aca="1" ref="E61" ca="1">IF(ISBLANK(INDIRECT("'"&amp;CountryList!$J$6 &amp;"'!"&amp;CHAR(96+E$1)&amp;$A62)),"",INDIRECT("'"&amp;CountryList!$J$6 &amp;"'!"&amp;CHAR(96+E$1)&amp;$A62))</f>
        <v>#REF!</v>
      </c>
      <c r="F61" s="150" t="e">
        <f t="array" aca="1" ref="F61" ca="1">IF(ISBLANK(INDIRECT("'"&amp;CountryList!$J$6 &amp;"'!"&amp;CHAR(96+F$1)&amp;$A62)),"",INDIRECT("'"&amp;CountryList!$J$6 &amp;"'!"&amp;CHAR(96+F$1)&amp;$A62))</f>
        <v>#REF!</v>
      </c>
      <c r="G61" s="150" t="e">
        <f t="array" aca="1" ref="G61" ca="1">IF(ISBLANK(INDIRECT("'"&amp;CountryList!$J$6 &amp;"'!"&amp;CHAR(96+G$1)&amp;$A62)),"",INDIRECT("'"&amp;CountryList!$J$6 &amp;"'!"&amp;CHAR(96+G$1)&amp;$A62))</f>
        <v>#REF!</v>
      </c>
      <c r="H61" s="189"/>
      <c r="I61" s="155" t="e">
        <f t="array" aca="1" ref="I61" ca="1">IF(ISBLANK(INDIRECT("'"&amp;CountryList!$J$6 &amp;"'!"&amp;CHAR(96+I$1)&amp;$A62)),"",INDIRECT("'"&amp;CountryList!$J$6 &amp;"'!"&amp;CHAR(96+I$1)&amp;$A62))</f>
        <v>#REF!</v>
      </c>
    </row>
    <row r="62" spans="1:9" ht="30" customHeight="1" x14ac:dyDescent="0.2">
      <c r="A62">
        <v>60</v>
      </c>
      <c r="B62" s="75" t="s">
        <v>377</v>
      </c>
      <c r="C62" s="150" t="e">
        <f t="array" aca="1" ref="C62" ca="1">IF(ISBLANK(INDIRECT("'"&amp;CountryList!$J$6 &amp;"'!"&amp;CHAR(96+C$1)&amp;$A63)),"",INDIRECT("'"&amp;CountryList!$J$6 &amp;"'!"&amp;CHAR(96+C$1)&amp;$A63))</f>
        <v>#REF!</v>
      </c>
      <c r="D62" s="150" t="e">
        <f t="array" aca="1" ref="D62" ca="1">IF(ISBLANK(INDIRECT("'"&amp;CountryList!$J$6 &amp;"'!"&amp;CHAR(96+D$1)&amp;$A63)),"",INDIRECT("'"&amp;CountryList!$J$6 &amp;"'!"&amp;CHAR(96+D$1)&amp;$A63))</f>
        <v>#REF!</v>
      </c>
      <c r="E62" s="150" t="e">
        <f t="array" aca="1" ref="E62" ca="1">IF(ISBLANK(INDIRECT("'"&amp;CountryList!$J$6 &amp;"'!"&amp;CHAR(96+E$1)&amp;$A63)),"",INDIRECT("'"&amp;CountryList!$J$6 &amp;"'!"&amp;CHAR(96+E$1)&amp;$A63))</f>
        <v>#REF!</v>
      </c>
      <c r="F62" s="150" t="e">
        <f t="array" aca="1" ref="F62" ca="1">IF(ISBLANK(INDIRECT("'"&amp;CountryList!$J$6 &amp;"'!"&amp;CHAR(96+F$1)&amp;$A63)),"",INDIRECT("'"&amp;CountryList!$J$6 &amp;"'!"&amp;CHAR(96+F$1)&amp;$A63))</f>
        <v>#REF!</v>
      </c>
      <c r="G62" s="150" t="e">
        <f t="array" aca="1" ref="G62" ca="1">IF(ISBLANK(INDIRECT("'"&amp;CountryList!$J$6 &amp;"'!"&amp;CHAR(96+G$1)&amp;$A63)),"",INDIRECT("'"&amp;CountryList!$J$6 &amp;"'!"&amp;CHAR(96+G$1)&amp;$A63))</f>
        <v>#REF!</v>
      </c>
      <c r="H62" s="189"/>
      <c r="I62" s="155" t="e">
        <f t="array" aca="1" ref="I62" ca="1">IF(ISBLANK(INDIRECT("'"&amp;CountryList!$J$6 &amp;"'!"&amp;CHAR(96+I$1)&amp;$A63)),"",INDIRECT("'"&amp;CountryList!$J$6 &amp;"'!"&amp;CHAR(96+I$1)&amp;$A63))</f>
        <v>#REF!</v>
      </c>
    </row>
    <row r="63" spans="1:9" ht="30" customHeight="1" x14ac:dyDescent="0.2">
      <c r="A63">
        <v>61</v>
      </c>
      <c r="B63" s="75" t="s">
        <v>378</v>
      </c>
      <c r="C63" s="150" t="e">
        <f t="array" aca="1" ref="C63" ca="1">IF(ISBLANK(INDIRECT("'"&amp;CountryList!$J$6 &amp;"'!"&amp;CHAR(96+C$1)&amp;$A64)),"",INDIRECT("'"&amp;CountryList!$J$6 &amp;"'!"&amp;CHAR(96+C$1)&amp;$A64))</f>
        <v>#REF!</v>
      </c>
      <c r="D63" s="150" t="e">
        <f t="array" aca="1" ref="D63" ca="1">IF(ISBLANK(INDIRECT("'"&amp;CountryList!$J$6 &amp;"'!"&amp;CHAR(96+D$1)&amp;$A64)),"",INDIRECT("'"&amp;CountryList!$J$6 &amp;"'!"&amp;CHAR(96+D$1)&amp;$A64))</f>
        <v>#REF!</v>
      </c>
      <c r="E63" s="150" t="e">
        <f t="array" aca="1" ref="E63" ca="1">IF(ISBLANK(INDIRECT("'"&amp;CountryList!$J$6 &amp;"'!"&amp;CHAR(96+E$1)&amp;$A64)),"",INDIRECT("'"&amp;CountryList!$J$6 &amp;"'!"&amp;CHAR(96+E$1)&amp;$A64))</f>
        <v>#REF!</v>
      </c>
      <c r="F63" s="150" t="e">
        <f t="array" aca="1" ref="F63" ca="1">IF(ISBLANK(INDIRECT("'"&amp;CountryList!$J$6 &amp;"'!"&amp;CHAR(96+F$1)&amp;$A64)),"",INDIRECT("'"&amp;CountryList!$J$6 &amp;"'!"&amp;CHAR(96+F$1)&amp;$A64))</f>
        <v>#REF!</v>
      </c>
      <c r="G63" s="150" t="e">
        <f t="array" aca="1" ref="G63" ca="1">IF(ISBLANK(INDIRECT("'"&amp;CountryList!$J$6 &amp;"'!"&amp;CHAR(96+G$1)&amp;$A64)),"",INDIRECT("'"&amp;CountryList!$J$6 &amp;"'!"&amp;CHAR(96+G$1)&amp;$A64))</f>
        <v>#REF!</v>
      </c>
      <c r="H63" s="189"/>
      <c r="I63" s="155" t="e">
        <f t="array" aca="1" ref="I63" ca="1">IF(ISBLANK(INDIRECT("'"&amp;CountryList!$J$6 &amp;"'!"&amp;CHAR(96+I$1)&amp;$A64)),"",INDIRECT("'"&amp;CountryList!$J$6 &amp;"'!"&amp;CHAR(96+I$1)&amp;$A64))</f>
        <v>#REF!</v>
      </c>
    </row>
    <row r="64" spans="1:9" ht="30" customHeight="1" x14ac:dyDescent="0.2">
      <c r="A64">
        <v>62</v>
      </c>
      <c r="B64" s="75" t="s">
        <v>379</v>
      </c>
      <c r="C64" s="150" t="e">
        <f t="array" aca="1" ref="C64" ca="1">IF(ISBLANK(INDIRECT("'"&amp;CountryList!$J$6 &amp;"'!"&amp;CHAR(96+C$1)&amp;$A65)),"",INDIRECT("'"&amp;CountryList!$J$6 &amp;"'!"&amp;CHAR(96+C$1)&amp;$A65))</f>
        <v>#REF!</v>
      </c>
      <c r="D64" s="150" t="e">
        <f t="array" aca="1" ref="D64" ca="1">IF(ISBLANK(INDIRECT("'"&amp;CountryList!$J$6 &amp;"'!"&amp;CHAR(96+D$1)&amp;$A65)),"",INDIRECT("'"&amp;CountryList!$J$6 &amp;"'!"&amp;CHAR(96+D$1)&amp;$A65))</f>
        <v>#REF!</v>
      </c>
      <c r="E64" s="150" t="e">
        <f t="array" aca="1" ref="E64" ca="1">IF(ISBLANK(INDIRECT("'"&amp;CountryList!$J$6 &amp;"'!"&amp;CHAR(96+E$1)&amp;$A65)),"",INDIRECT("'"&amp;CountryList!$J$6 &amp;"'!"&amp;CHAR(96+E$1)&amp;$A65))</f>
        <v>#REF!</v>
      </c>
      <c r="F64" s="150" t="e">
        <f t="array" aca="1" ref="F64" ca="1">IF(ISBLANK(INDIRECT("'"&amp;CountryList!$J$6 &amp;"'!"&amp;CHAR(96+F$1)&amp;$A65)),"",INDIRECT("'"&amp;CountryList!$J$6 &amp;"'!"&amp;CHAR(96+F$1)&amp;$A65))</f>
        <v>#REF!</v>
      </c>
      <c r="G64" s="150" t="e">
        <f t="array" aca="1" ref="G64" ca="1">IF(ISBLANK(INDIRECT("'"&amp;CountryList!$J$6 &amp;"'!"&amp;CHAR(96+G$1)&amp;$A65)),"",INDIRECT("'"&amp;CountryList!$J$6 &amp;"'!"&amp;CHAR(96+G$1)&amp;$A65))</f>
        <v>#REF!</v>
      </c>
      <c r="H64" s="189"/>
      <c r="I64" s="155" t="e">
        <f t="array" aca="1" ref="I64" ca="1">IF(ISBLANK(INDIRECT("'"&amp;CountryList!$J$6 &amp;"'!"&amp;CHAR(96+I$1)&amp;$A65)),"",INDIRECT("'"&amp;CountryList!$J$6 &amp;"'!"&amp;CHAR(96+I$1)&amp;$A65))</f>
        <v>#REF!</v>
      </c>
    </row>
    <row r="65" spans="1:9" ht="30" customHeight="1" x14ac:dyDescent="0.2">
      <c r="A65">
        <v>63</v>
      </c>
      <c r="B65" s="75" t="s">
        <v>380</v>
      </c>
      <c r="C65" s="150" t="e">
        <f t="array" aca="1" ref="C65" ca="1">IF(ISBLANK(INDIRECT("'"&amp;CountryList!$J$6 &amp;"'!"&amp;CHAR(96+C$1)&amp;$A66)),"",INDIRECT("'"&amp;CountryList!$J$6 &amp;"'!"&amp;CHAR(96+C$1)&amp;$A66))</f>
        <v>#REF!</v>
      </c>
      <c r="D65" s="150" t="e">
        <f t="array" aca="1" ref="D65" ca="1">IF(ISBLANK(INDIRECT("'"&amp;CountryList!$J$6 &amp;"'!"&amp;CHAR(96+D$1)&amp;$A66)),"",INDIRECT("'"&amp;CountryList!$J$6 &amp;"'!"&amp;CHAR(96+D$1)&amp;$A66))</f>
        <v>#REF!</v>
      </c>
      <c r="E65" s="150" t="e">
        <f t="array" aca="1" ref="E65" ca="1">IF(ISBLANK(INDIRECT("'"&amp;CountryList!$J$6 &amp;"'!"&amp;CHAR(96+E$1)&amp;$A66)),"",INDIRECT("'"&amp;CountryList!$J$6 &amp;"'!"&amp;CHAR(96+E$1)&amp;$A66))</f>
        <v>#REF!</v>
      </c>
      <c r="F65" s="150" t="e">
        <f t="array" aca="1" ref="F65" ca="1">IF(ISBLANK(INDIRECT("'"&amp;CountryList!$J$6 &amp;"'!"&amp;CHAR(96+F$1)&amp;$A66)),"",INDIRECT("'"&amp;CountryList!$J$6 &amp;"'!"&amp;CHAR(96+F$1)&amp;$A66))</f>
        <v>#REF!</v>
      </c>
      <c r="G65" s="150" t="e">
        <f t="array" aca="1" ref="G65" ca="1">IF(ISBLANK(INDIRECT("'"&amp;CountryList!$J$6 &amp;"'!"&amp;CHAR(96+G$1)&amp;$A66)),"",INDIRECT("'"&amp;CountryList!$J$6 &amp;"'!"&amp;CHAR(96+G$1)&amp;$A66))</f>
        <v>#REF!</v>
      </c>
      <c r="H65" s="189"/>
      <c r="I65" s="155" t="e">
        <f t="array" aca="1" ref="I65" ca="1">IF(ISBLANK(INDIRECT("'"&amp;CountryList!$J$6 &amp;"'!"&amp;CHAR(96+I$1)&amp;$A66)),"",INDIRECT("'"&amp;CountryList!$J$6 &amp;"'!"&amp;CHAR(96+I$1)&amp;$A66))</f>
        <v>#REF!</v>
      </c>
    </row>
    <row r="66" spans="1:9" ht="30" customHeight="1" x14ac:dyDescent="0.2">
      <c r="A66">
        <v>64</v>
      </c>
      <c r="B66" s="75" t="s">
        <v>381</v>
      </c>
      <c r="C66" s="150" t="e">
        <f t="array" aca="1" ref="C66" ca="1">IF(ISBLANK(INDIRECT("'"&amp;CountryList!$J$6 &amp;"'!"&amp;CHAR(96+C$1)&amp;$A67)),"",INDIRECT("'"&amp;CountryList!$J$6 &amp;"'!"&amp;CHAR(96+C$1)&amp;$A67))</f>
        <v>#REF!</v>
      </c>
      <c r="D66" s="150" t="e">
        <f t="array" aca="1" ref="D66" ca="1">IF(ISBLANK(INDIRECT("'"&amp;CountryList!$J$6 &amp;"'!"&amp;CHAR(96+D$1)&amp;$A67)),"",INDIRECT("'"&amp;CountryList!$J$6 &amp;"'!"&amp;CHAR(96+D$1)&amp;$A67))</f>
        <v>#REF!</v>
      </c>
      <c r="E66" s="150" t="e">
        <f t="array" aca="1" ref="E66" ca="1">IF(ISBLANK(INDIRECT("'"&amp;CountryList!$J$6 &amp;"'!"&amp;CHAR(96+E$1)&amp;$A67)),"",INDIRECT("'"&amp;CountryList!$J$6 &amp;"'!"&amp;CHAR(96+E$1)&amp;$A67))</f>
        <v>#REF!</v>
      </c>
      <c r="F66" s="150" t="e">
        <f t="array" aca="1" ref="F66" ca="1">IF(ISBLANK(INDIRECT("'"&amp;CountryList!$J$6 &amp;"'!"&amp;CHAR(96+F$1)&amp;$A67)),"",INDIRECT("'"&amp;CountryList!$J$6 &amp;"'!"&amp;CHAR(96+F$1)&amp;$A67))</f>
        <v>#REF!</v>
      </c>
      <c r="G66" s="150" t="e">
        <f t="array" aca="1" ref="G66" ca="1">IF(ISBLANK(INDIRECT("'"&amp;CountryList!$J$6 &amp;"'!"&amp;CHAR(96+G$1)&amp;$A67)),"",INDIRECT("'"&amp;CountryList!$J$6 &amp;"'!"&amp;CHAR(96+G$1)&amp;$A67))</f>
        <v>#REF!</v>
      </c>
      <c r="H66" s="189"/>
      <c r="I66" s="155" t="e">
        <f t="array" aca="1" ref="I66" ca="1">IF(ISBLANK(INDIRECT("'"&amp;CountryList!$J$6 &amp;"'!"&amp;CHAR(96+I$1)&amp;$A67)),"",INDIRECT("'"&amp;CountryList!$J$6 &amp;"'!"&amp;CHAR(96+I$1)&amp;$A67))</f>
        <v>#REF!</v>
      </c>
    </row>
    <row r="67" spans="1:9" ht="30" customHeight="1" x14ac:dyDescent="0.2">
      <c r="A67">
        <v>65</v>
      </c>
      <c r="B67" s="75" t="s">
        <v>382</v>
      </c>
      <c r="C67" s="150" t="e">
        <f t="array" aca="1" ref="C67" ca="1">IF(ISBLANK(INDIRECT("'"&amp;CountryList!$J$6 &amp;"'!"&amp;CHAR(96+C$1)&amp;$A68)),"",INDIRECT("'"&amp;CountryList!$J$6 &amp;"'!"&amp;CHAR(96+C$1)&amp;$A68))</f>
        <v>#REF!</v>
      </c>
      <c r="D67" s="150" t="e">
        <f t="array" aca="1" ref="D67" ca="1">IF(ISBLANK(INDIRECT("'"&amp;CountryList!$J$6 &amp;"'!"&amp;CHAR(96+D$1)&amp;$A68)),"",INDIRECT("'"&amp;CountryList!$J$6 &amp;"'!"&amp;CHAR(96+D$1)&amp;$A68))</f>
        <v>#REF!</v>
      </c>
      <c r="E67" s="150" t="e">
        <f t="array" aca="1" ref="E67" ca="1">IF(ISBLANK(INDIRECT("'"&amp;CountryList!$J$6 &amp;"'!"&amp;CHAR(96+E$1)&amp;$A68)),"",INDIRECT("'"&amp;CountryList!$J$6 &amp;"'!"&amp;CHAR(96+E$1)&amp;$A68))</f>
        <v>#REF!</v>
      </c>
      <c r="F67" s="150" t="e">
        <f t="array" aca="1" ref="F67" ca="1">IF(ISBLANK(INDIRECT("'"&amp;CountryList!$J$6 &amp;"'!"&amp;CHAR(96+F$1)&amp;$A68)),"",INDIRECT("'"&amp;CountryList!$J$6 &amp;"'!"&amp;CHAR(96+F$1)&amp;$A68))</f>
        <v>#REF!</v>
      </c>
      <c r="G67" s="150" t="e">
        <f t="array" aca="1" ref="G67" ca="1">IF(ISBLANK(INDIRECT("'"&amp;CountryList!$J$6 &amp;"'!"&amp;CHAR(96+G$1)&amp;$A68)),"",INDIRECT("'"&amp;CountryList!$J$6 &amp;"'!"&amp;CHAR(96+G$1)&amp;$A68))</f>
        <v>#REF!</v>
      </c>
      <c r="H67" s="189"/>
      <c r="I67" s="155" t="e">
        <f t="array" aca="1" ref="I67" ca="1">IF(ISBLANK(INDIRECT("'"&amp;CountryList!$J$6 &amp;"'!"&amp;CHAR(96+I$1)&amp;$A68)),"",INDIRECT("'"&amp;CountryList!$J$6 &amp;"'!"&amp;CHAR(96+I$1)&amp;$A68))</f>
        <v>#REF!</v>
      </c>
    </row>
    <row r="68" spans="1:9" ht="30" customHeight="1" x14ac:dyDescent="0.2">
      <c r="A68">
        <v>66</v>
      </c>
      <c r="B68" s="75" t="s">
        <v>383</v>
      </c>
      <c r="C68" s="150" t="e">
        <f t="array" aca="1" ref="C68" ca="1">IF(ISBLANK(INDIRECT("'"&amp;CountryList!$J$6 &amp;"'!"&amp;CHAR(96+C$1)&amp;$A69)),"",INDIRECT("'"&amp;CountryList!$J$6 &amp;"'!"&amp;CHAR(96+C$1)&amp;$A69))</f>
        <v>#REF!</v>
      </c>
      <c r="D68" s="150" t="e">
        <f t="array" aca="1" ref="D68" ca="1">IF(ISBLANK(INDIRECT("'"&amp;CountryList!$J$6 &amp;"'!"&amp;CHAR(96+D$1)&amp;$A69)),"",INDIRECT("'"&amp;CountryList!$J$6 &amp;"'!"&amp;CHAR(96+D$1)&amp;$A69))</f>
        <v>#REF!</v>
      </c>
      <c r="E68" s="150" t="e">
        <f t="array" aca="1" ref="E68" ca="1">IF(ISBLANK(INDIRECT("'"&amp;CountryList!$J$6 &amp;"'!"&amp;CHAR(96+E$1)&amp;$A69)),"",INDIRECT("'"&amp;CountryList!$J$6 &amp;"'!"&amp;CHAR(96+E$1)&amp;$A69))</f>
        <v>#REF!</v>
      </c>
      <c r="F68" s="150" t="e">
        <f t="array" aca="1" ref="F68" ca="1">IF(ISBLANK(INDIRECT("'"&amp;CountryList!$J$6 &amp;"'!"&amp;CHAR(96+F$1)&amp;$A69)),"",INDIRECT("'"&amp;CountryList!$J$6 &amp;"'!"&amp;CHAR(96+F$1)&amp;$A69))</f>
        <v>#REF!</v>
      </c>
      <c r="G68" s="150" t="e">
        <f t="array" aca="1" ref="G68" ca="1">IF(ISBLANK(INDIRECT("'"&amp;CountryList!$J$6 &amp;"'!"&amp;CHAR(96+G$1)&amp;$A69)),"",INDIRECT("'"&amp;CountryList!$J$6 &amp;"'!"&amp;CHAR(96+G$1)&amp;$A69))</f>
        <v>#REF!</v>
      </c>
      <c r="H68" s="189"/>
      <c r="I68" s="155" t="e">
        <f t="array" aca="1" ref="I68" ca="1">IF(ISBLANK(INDIRECT("'"&amp;CountryList!$J$6 &amp;"'!"&amp;CHAR(96+I$1)&amp;$A69)),"",INDIRECT("'"&amp;CountryList!$J$6 &amp;"'!"&amp;CHAR(96+I$1)&amp;$A69))</f>
        <v>#REF!</v>
      </c>
    </row>
    <row r="69" spans="1:9" ht="30" customHeight="1" x14ac:dyDescent="0.2">
      <c r="A69">
        <v>67</v>
      </c>
      <c r="B69" s="75" t="s">
        <v>384</v>
      </c>
      <c r="C69" s="150" t="e">
        <f t="array" aca="1" ref="C69" ca="1">IF(ISBLANK(INDIRECT("'"&amp;CountryList!$J$6 &amp;"'!"&amp;CHAR(96+C$1)&amp;$A70)),"",INDIRECT("'"&amp;CountryList!$J$6 &amp;"'!"&amp;CHAR(96+C$1)&amp;$A70))</f>
        <v>#REF!</v>
      </c>
      <c r="D69" s="150" t="e">
        <f t="array" aca="1" ref="D69" ca="1">IF(ISBLANK(INDIRECT("'"&amp;CountryList!$J$6 &amp;"'!"&amp;CHAR(96+D$1)&amp;$A70)),"",INDIRECT("'"&amp;CountryList!$J$6 &amp;"'!"&amp;CHAR(96+D$1)&amp;$A70))</f>
        <v>#REF!</v>
      </c>
      <c r="E69" s="150" t="e">
        <f t="array" aca="1" ref="E69" ca="1">IF(ISBLANK(INDIRECT("'"&amp;CountryList!$J$6 &amp;"'!"&amp;CHAR(96+E$1)&amp;$A70)),"",INDIRECT("'"&amp;CountryList!$J$6 &amp;"'!"&amp;CHAR(96+E$1)&amp;$A70))</f>
        <v>#REF!</v>
      </c>
      <c r="F69" s="150" t="e">
        <f t="array" aca="1" ref="F69" ca="1">IF(ISBLANK(INDIRECT("'"&amp;CountryList!$J$6 &amp;"'!"&amp;CHAR(96+F$1)&amp;$A70)),"",INDIRECT("'"&amp;CountryList!$J$6 &amp;"'!"&amp;CHAR(96+F$1)&amp;$A70))</f>
        <v>#REF!</v>
      </c>
      <c r="G69" s="150" t="e">
        <f t="array" aca="1" ref="G69" ca="1">IF(ISBLANK(INDIRECT("'"&amp;CountryList!$J$6 &amp;"'!"&amp;CHAR(96+G$1)&amp;$A70)),"",INDIRECT("'"&amp;CountryList!$J$6 &amp;"'!"&amp;CHAR(96+G$1)&amp;$A70))</f>
        <v>#REF!</v>
      </c>
      <c r="H69" s="189"/>
      <c r="I69" s="155" t="e">
        <f t="array" aca="1" ref="I69" ca="1">IF(ISBLANK(INDIRECT("'"&amp;CountryList!$J$6 &amp;"'!"&amp;CHAR(96+I$1)&amp;$A70)),"",INDIRECT("'"&amp;CountryList!$J$6 &amp;"'!"&amp;CHAR(96+I$1)&amp;$A70))</f>
        <v>#REF!</v>
      </c>
    </row>
    <row r="70" spans="1:9" ht="30" customHeight="1" x14ac:dyDescent="0.2">
      <c r="A70">
        <v>68</v>
      </c>
      <c r="B70" s="75" t="s">
        <v>385</v>
      </c>
      <c r="C70" s="150" t="e">
        <f t="array" aca="1" ref="C70" ca="1">IF(ISBLANK(INDIRECT("'"&amp;CountryList!$J$6 &amp;"'!"&amp;CHAR(96+C$1)&amp;$A71)),"",INDIRECT("'"&amp;CountryList!$J$6 &amp;"'!"&amp;CHAR(96+C$1)&amp;$A71))</f>
        <v>#REF!</v>
      </c>
      <c r="D70" s="150" t="e">
        <f t="array" aca="1" ref="D70" ca="1">IF(ISBLANK(INDIRECT("'"&amp;CountryList!$J$6 &amp;"'!"&amp;CHAR(96+D$1)&amp;$A71)),"",INDIRECT("'"&amp;CountryList!$J$6 &amp;"'!"&amp;CHAR(96+D$1)&amp;$A71))</f>
        <v>#REF!</v>
      </c>
      <c r="E70" s="150" t="e">
        <f t="array" aca="1" ref="E70" ca="1">IF(ISBLANK(INDIRECT("'"&amp;CountryList!$J$6 &amp;"'!"&amp;CHAR(96+E$1)&amp;$A71)),"",INDIRECT("'"&amp;CountryList!$J$6 &amp;"'!"&amp;CHAR(96+E$1)&amp;$A71))</f>
        <v>#REF!</v>
      </c>
      <c r="F70" s="150" t="e">
        <f t="array" aca="1" ref="F70" ca="1">IF(ISBLANK(INDIRECT("'"&amp;CountryList!$J$6 &amp;"'!"&amp;CHAR(96+F$1)&amp;$A71)),"",INDIRECT("'"&amp;CountryList!$J$6 &amp;"'!"&amp;CHAR(96+F$1)&amp;$A71))</f>
        <v>#REF!</v>
      </c>
      <c r="G70" s="150" t="e">
        <f t="array" aca="1" ref="G70" ca="1">IF(ISBLANK(INDIRECT("'"&amp;CountryList!$J$6 &amp;"'!"&amp;CHAR(96+G$1)&amp;$A71)),"",INDIRECT("'"&amp;CountryList!$J$6 &amp;"'!"&amp;CHAR(96+G$1)&amp;$A71))</f>
        <v>#REF!</v>
      </c>
      <c r="H70" s="189"/>
      <c r="I70" s="155" t="e">
        <f t="array" aca="1" ref="I70" ca="1">IF(ISBLANK(INDIRECT("'"&amp;CountryList!$J$6 &amp;"'!"&amp;CHAR(96+I$1)&amp;$A71)),"",INDIRECT("'"&amp;CountryList!$J$6 &amp;"'!"&amp;CHAR(96+I$1)&amp;$A71))</f>
        <v>#REF!</v>
      </c>
    </row>
    <row r="71" spans="1:9" ht="30" customHeight="1" x14ac:dyDescent="0.2">
      <c r="A71">
        <v>69</v>
      </c>
      <c r="B71" s="75" t="s">
        <v>386</v>
      </c>
      <c r="C71" s="150" t="e">
        <f t="array" aca="1" ref="C71" ca="1">IF(ISBLANK(INDIRECT("'"&amp;CountryList!$J$6 &amp;"'!"&amp;CHAR(96+C$1)&amp;$A72)),"",INDIRECT("'"&amp;CountryList!$J$6 &amp;"'!"&amp;CHAR(96+C$1)&amp;$A72))</f>
        <v>#REF!</v>
      </c>
      <c r="D71" s="150" t="e">
        <f t="array" aca="1" ref="D71" ca="1">IF(ISBLANK(INDIRECT("'"&amp;CountryList!$J$6 &amp;"'!"&amp;CHAR(96+D$1)&amp;$A72)),"",INDIRECT("'"&amp;CountryList!$J$6 &amp;"'!"&amp;CHAR(96+D$1)&amp;$A72))</f>
        <v>#REF!</v>
      </c>
      <c r="E71" s="150" t="e">
        <f t="array" aca="1" ref="E71" ca="1">IF(ISBLANK(INDIRECT("'"&amp;CountryList!$J$6 &amp;"'!"&amp;CHAR(96+E$1)&amp;$A72)),"",INDIRECT("'"&amp;CountryList!$J$6 &amp;"'!"&amp;CHAR(96+E$1)&amp;$A72))</f>
        <v>#REF!</v>
      </c>
      <c r="F71" s="150" t="e">
        <f t="array" aca="1" ref="F71" ca="1">IF(ISBLANK(INDIRECT("'"&amp;CountryList!$J$6 &amp;"'!"&amp;CHAR(96+F$1)&amp;$A72)),"",INDIRECT("'"&amp;CountryList!$J$6 &amp;"'!"&amp;CHAR(96+F$1)&amp;$A72))</f>
        <v>#REF!</v>
      </c>
      <c r="G71" s="150" t="e">
        <f t="array" aca="1" ref="G71" ca="1">IF(ISBLANK(INDIRECT("'"&amp;CountryList!$J$6 &amp;"'!"&amp;CHAR(96+G$1)&amp;$A72)),"",INDIRECT("'"&amp;CountryList!$J$6 &amp;"'!"&amp;CHAR(96+G$1)&amp;$A72))</f>
        <v>#REF!</v>
      </c>
      <c r="H71" s="189"/>
      <c r="I71" s="155" t="e">
        <f t="array" aca="1" ref="I71" ca="1">IF(ISBLANK(INDIRECT("'"&amp;CountryList!$J$6 &amp;"'!"&amp;CHAR(96+I$1)&amp;$A72)),"",INDIRECT("'"&amp;CountryList!$J$6 &amp;"'!"&amp;CHAR(96+I$1)&amp;$A72))</f>
        <v>#REF!</v>
      </c>
    </row>
    <row r="72" spans="1:9" ht="30" customHeight="1" x14ac:dyDescent="0.2">
      <c r="A72">
        <v>70</v>
      </c>
      <c r="B72" s="75" t="s">
        <v>387</v>
      </c>
      <c r="C72" s="150" t="e">
        <f t="array" aca="1" ref="C72" ca="1">IF(ISBLANK(INDIRECT("'"&amp;CountryList!$J$6 &amp;"'!"&amp;CHAR(96+C$1)&amp;$A73)),"",INDIRECT("'"&amp;CountryList!$J$6 &amp;"'!"&amp;CHAR(96+C$1)&amp;$A73))</f>
        <v>#REF!</v>
      </c>
      <c r="D72" s="150" t="e">
        <f t="array" aca="1" ref="D72" ca="1">IF(ISBLANK(INDIRECT("'"&amp;CountryList!$J$6 &amp;"'!"&amp;CHAR(96+D$1)&amp;$A73)),"",INDIRECT("'"&amp;CountryList!$J$6 &amp;"'!"&amp;CHAR(96+D$1)&amp;$A73))</f>
        <v>#REF!</v>
      </c>
      <c r="E72" s="150" t="e">
        <f t="array" aca="1" ref="E72" ca="1">IF(ISBLANK(INDIRECT("'"&amp;CountryList!$J$6 &amp;"'!"&amp;CHAR(96+E$1)&amp;$A73)),"",INDIRECT("'"&amp;CountryList!$J$6 &amp;"'!"&amp;CHAR(96+E$1)&amp;$A73))</f>
        <v>#REF!</v>
      </c>
      <c r="F72" s="150" t="e">
        <f t="array" aca="1" ref="F72" ca="1">IF(ISBLANK(INDIRECT("'"&amp;CountryList!$J$6 &amp;"'!"&amp;CHAR(96+F$1)&amp;$A73)),"",INDIRECT("'"&amp;CountryList!$J$6 &amp;"'!"&amp;CHAR(96+F$1)&amp;$A73))</f>
        <v>#REF!</v>
      </c>
      <c r="G72" s="150" t="e">
        <f t="array" aca="1" ref="G72" ca="1">IF(ISBLANK(INDIRECT("'"&amp;CountryList!$J$6 &amp;"'!"&amp;CHAR(96+G$1)&amp;$A73)),"",INDIRECT("'"&amp;CountryList!$J$6 &amp;"'!"&amp;CHAR(96+G$1)&amp;$A73))</f>
        <v>#REF!</v>
      </c>
      <c r="H72" s="189"/>
      <c r="I72" s="155" t="e">
        <f t="array" aca="1" ref="I72" ca="1">IF(ISBLANK(INDIRECT("'"&amp;CountryList!$J$6 &amp;"'!"&amp;CHAR(96+I$1)&amp;$A73)),"",INDIRECT("'"&amp;CountryList!$J$6 &amp;"'!"&amp;CHAR(96+I$1)&amp;$A73))</f>
        <v>#REF!</v>
      </c>
    </row>
    <row r="73" spans="1:9" ht="30" customHeight="1" x14ac:dyDescent="0.2">
      <c r="A73">
        <v>71</v>
      </c>
      <c r="B73" s="75" t="s">
        <v>388</v>
      </c>
      <c r="C73" s="150" t="e">
        <f t="array" aca="1" ref="C73" ca="1">IF(ISBLANK(INDIRECT("'"&amp;CountryList!$J$6 &amp;"'!"&amp;CHAR(96+C$1)&amp;$A74)),"",INDIRECT("'"&amp;CountryList!$J$6 &amp;"'!"&amp;CHAR(96+C$1)&amp;$A74))</f>
        <v>#REF!</v>
      </c>
      <c r="D73" s="150" t="e">
        <f t="array" aca="1" ref="D73" ca="1">IF(ISBLANK(INDIRECT("'"&amp;CountryList!$J$6 &amp;"'!"&amp;CHAR(96+D$1)&amp;$A74)),"",INDIRECT("'"&amp;CountryList!$J$6 &amp;"'!"&amp;CHAR(96+D$1)&amp;$A74))</f>
        <v>#REF!</v>
      </c>
      <c r="E73" s="150" t="e">
        <f t="array" aca="1" ref="E73" ca="1">IF(ISBLANK(INDIRECT("'"&amp;CountryList!$J$6 &amp;"'!"&amp;CHAR(96+E$1)&amp;$A74)),"",INDIRECT("'"&amp;CountryList!$J$6 &amp;"'!"&amp;CHAR(96+E$1)&amp;$A74))</f>
        <v>#REF!</v>
      </c>
      <c r="F73" s="150" t="e">
        <f t="array" aca="1" ref="F73" ca="1">IF(ISBLANK(INDIRECT("'"&amp;CountryList!$J$6 &amp;"'!"&amp;CHAR(96+F$1)&amp;$A74)),"",INDIRECT("'"&amp;CountryList!$J$6 &amp;"'!"&amp;CHAR(96+F$1)&amp;$A74))</f>
        <v>#REF!</v>
      </c>
      <c r="G73" s="150" t="e">
        <f t="array" aca="1" ref="G73" ca="1">IF(ISBLANK(INDIRECT("'"&amp;CountryList!$J$6 &amp;"'!"&amp;CHAR(96+G$1)&amp;$A74)),"",INDIRECT("'"&amp;CountryList!$J$6 &amp;"'!"&amp;CHAR(96+G$1)&amp;$A74))</f>
        <v>#REF!</v>
      </c>
      <c r="H73" s="189"/>
      <c r="I73" s="155" t="e">
        <f t="array" aca="1" ref="I73" ca="1">IF(ISBLANK(INDIRECT("'"&amp;CountryList!$J$6 &amp;"'!"&amp;CHAR(96+I$1)&amp;$A74)),"",INDIRECT("'"&amp;CountryList!$J$6 &amp;"'!"&amp;CHAR(96+I$1)&amp;$A74))</f>
        <v>#REF!</v>
      </c>
    </row>
    <row r="74" spans="1:9" ht="30" customHeight="1" x14ac:dyDescent="0.2">
      <c r="A74">
        <v>72</v>
      </c>
      <c r="B74" s="75" t="s">
        <v>389</v>
      </c>
      <c r="C74" s="150" t="e">
        <f t="array" aca="1" ref="C74" ca="1">IF(ISBLANK(INDIRECT("'"&amp;CountryList!$J$6 &amp;"'!"&amp;CHAR(96+C$1)&amp;$A75)),"",INDIRECT("'"&amp;CountryList!$J$6 &amp;"'!"&amp;CHAR(96+C$1)&amp;$A75))</f>
        <v>#REF!</v>
      </c>
      <c r="D74" s="150" t="e">
        <f t="array" aca="1" ref="D74" ca="1">IF(ISBLANK(INDIRECT("'"&amp;CountryList!$J$6 &amp;"'!"&amp;CHAR(96+D$1)&amp;$A75)),"",INDIRECT("'"&amp;CountryList!$J$6 &amp;"'!"&amp;CHAR(96+D$1)&amp;$A75))</f>
        <v>#REF!</v>
      </c>
      <c r="E74" s="150" t="e">
        <f t="array" aca="1" ref="E74" ca="1">IF(ISBLANK(INDIRECT("'"&amp;CountryList!$J$6 &amp;"'!"&amp;CHAR(96+E$1)&amp;$A75)),"",INDIRECT("'"&amp;CountryList!$J$6 &amp;"'!"&amp;CHAR(96+E$1)&amp;$A75))</f>
        <v>#REF!</v>
      </c>
      <c r="F74" s="150" t="e">
        <f t="array" aca="1" ref="F74" ca="1">IF(ISBLANK(INDIRECT("'"&amp;CountryList!$J$6 &amp;"'!"&amp;CHAR(96+F$1)&amp;$A75)),"",INDIRECT("'"&amp;CountryList!$J$6 &amp;"'!"&amp;CHAR(96+F$1)&amp;$A75))</f>
        <v>#REF!</v>
      </c>
      <c r="G74" s="150" t="e">
        <f t="array" aca="1" ref="G74" ca="1">IF(ISBLANK(INDIRECT("'"&amp;CountryList!$J$6 &amp;"'!"&amp;CHAR(96+G$1)&amp;$A75)),"",INDIRECT("'"&amp;CountryList!$J$6 &amp;"'!"&amp;CHAR(96+G$1)&amp;$A75))</f>
        <v>#REF!</v>
      </c>
      <c r="H74" s="189"/>
      <c r="I74" s="155" t="e">
        <f t="array" aca="1" ref="I74" ca="1">IF(ISBLANK(INDIRECT("'"&amp;CountryList!$J$6 &amp;"'!"&amp;CHAR(96+I$1)&amp;$A75)),"",INDIRECT("'"&amp;CountryList!$J$6 &amp;"'!"&amp;CHAR(96+I$1)&amp;$A75))</f>
        <v>#REF!</v>
      </c>
    </row>
    <row r="75" spans="1:9" ht="30" customHeight="1" x14ac:dyDescent="0.2">
      <c r="A75">
        <v>73</v>
      </c>
      <c r="B75" s="75" t="s">
        <v>390</v>
      </c>
      <c r="C75" s="150" t="e">
        <f t="array" aca="1" ref="C75" ca="1">IF(ISBLANK(INDIRECT("'"&amp;CountryList!$J$6 &amp;"'!"&amp;CHAR(96+C$1)&amp;$A76)),"",INDIRECT("'"&amp;CountryList!$J$6 &amp;"'!"&amp;CHAR(96+C$1)&amp;$A76))</f>
        <v>#REF!</v>
      </c>
      <c r="D75" s="150" t="e">
        <f t="array" aca="1" ref="D75" ca="1">IF(ISBLANK(INDIRECT("'"&amp;CountryList!$J$6 &amp;"'!"&amp;CHAR(96+D$1)&amp;$A76)),"",INDIRECT("'"&amp;CountryList!$J$6 &amp;"'!"&amp;CHAR(96+D$1)&amp;$A76))</f>
        <v>#REF!</v>
      </c>
      <c r="E75" s="150" t="e">
        <f t="array" aca="1" ref="E75" ca="1">IF(ISBLANK(INDIRECT("'"&amp;CountryList!$J$6 &amp;"'!"&amp;CHAR(96+E$1)&amp;$A76)),"",INDIRECT("'"&amp;CountryList!$J$6 &amp;"'!"&amp;CHAR(96+E$1)&amp;$A76))</f>
        <v>#REF!</v>
      </c>
      <c r="F75" s="150" t="e">
        <f t="array" aca="1" ref="F75" ca="1">IF(ISBLANK(INDIRECT("'"&amp;CountryList!$J$6 &amp;"'!"&amp;CHAR(96+F$1)&amp;$A76)),"",INDIRECT("'"&amp;CountryList!$J$6 &amp;"'!"&amp;CHAR(96+F$1)&amp;$A76))</f>
        <v>#REF!</v>
      </c>
      <c r="G75" s="150" t="e">
        <f t="array" aca="1" ref="G75" ca="1">IF(ISBLANK(INDIRECT("'"&amp;CountryList!$J$6 &amp;"'!"&amp;CHAR(96+G$1)&amp;$A76)),"",INDIRECT("'"&amp;CountryList!$J$6 &amp;"'!"&amp;CHAR(96+G$1)&amp;$A76))</f>
        <v>#REF!</v>
      </c>
      <c r="H75" s="189"/>
      <c r="I75" s="155" t="e">
        <f t="array" aca="1" ref="I75" ca="1">IF(ISBLANK(INDIRECT("'"&amp;CountryList!$J$6 &amp;"'!"&amp;CHAR(96+I$1)&amp;$A76)),"",INDIRECT("'"&amp;CountryList!$J$6 &amp;"'!"&amp;CHAR(96+I$1)&amp;$A76))</f>
        <v>#REF!</v>
      </c>
    </row>
    <row r="76" spans="1:9" ht="30" customHeight="1" x14ac:dyDescent="0.2">
      <c r="A76">
        <v>74</v>
      </c>
      <c r="B76" s="212" t="s">
        <v>391</v>
      </c>
      <c r="C76" s="150" t="e">
        <f t="array" aca="1" ref="C76" ca="1">IF(ISBLANK(INDIRECT("'"&amp;CountryList!$J$6 &amp;"'!"&amp;CHAR(96+C$1)&amp;$A77)),"",INDIRECT("'"&amp;CountryList!$J$6 &amp;"'!"&amp;CHAR(96+C$1)&amp;$A77))</f>
        <v>#REF!</v>
      </c>
      <c r="D76" s="150" t="e">
        <f t="array" aca="1" ref="D76" ca="1">IF(ISBLANK(INDIRECT("'"&amp;CountryList!$J$6 &amp;"'!"&amp;CHAR(96+D$1)&amp;$A77)),"",INDIRECT("'"&amp;CountryList!$J$6 &amp;"'!"&amp;CHAR(96+D$1)&amp;$A77))</f>
        <v>#REF!</v>
      </c>
      <c r="E76" s="150" t="e">
        <f t="array" aca="1" ref="E76" ca="1">IF(ISBLANK(INDIRECT("'"&amp;CountryList!$J$6 &amp;"'!"&amp;CHAR(96+E$1)&amp;$A77)),"",INDIRECT("'"&amp;CountryList!$J$6 &amp;"'!"&amp;CHAR(96+E$1)&amp;$A77))</f>
        <v>#REF!</v>
      </c>
      <c r="F76" s="150" t="e">
        <f t="array" aca="1" ref="F76" ca="1">IF(ISBLANK(INDIRECT("'"&amp;CountryList!$J$6 &amp;"'!"&amp;CHAR(96+F$1)&amp;$A77)),"",INDIRECT("'"&amp;CountryList!$J$6 &amp;"'!"&amp;CHAR(96+F$1)&amp;$A77))</f>
        <v>#REF!</v>
      </c>
      <c r="G76" s="150" t="e">
        <f t="array" aca="1" ref="G76" ca="1">IF(ISBLANK(INDIRECT("'"&amp;CountryList!$J$6 &amp;"'!"&amp;CHAR(96+G$1)&amp;$A77)),"",INDIRECT("'"&amp;CountryList!$J$6 &amp;"'!"&amp;CHAR(96+G$1)&amp;$A77))</f>
        <v>#REF!</v>
      </c>
      <c r="H76" s="189"/>
      <c r="I76" s="155" t="e">
        <f t="array" aca="1" ref="I76" ca="1">IF(ISBLANK(INDIRECT("'"&amp;CountryList!$J$6 &amp;"'!"&amp;CHAR(96+I$1)&amp;$A77)),"",INDIRECT("'"&amp;CountryList!$J$6 &amp;"'!"&amp;CHAR(96+I$1)&amp;$A77))</f>
        <v>#REF!</v>
      </c>
    </row>
    <row r="77" spans="1:9" ht="16" x14ac:dyDescent="0.2">
      <c r="A77">
        <v>75</v>
      </c>
      <c r="B77" s="199" t="s">
        <v>392</v>
      </c>
      <c r="C77" s="150"/>
      <c r="D77" s="150"/>
      <c r="E77" s="150"/>
      <c r="F77" s="150"/>
      <c r="G77" s="150"/>
      <c r="H77" s="189"/>
      <c r="I77" s="155" t="e">
        <f t="array" aca="1" ref="I77" ca="1">IF(ISBLANK(INDIRECT("'"&amp;CountryList!$J$6 &amp;"'!"&amp;CHAR(96+I$1)&amp;$A78)),"",INDIRECT("'"&amp;CountryList!$J$6 &amp;"'!"&amp;CHAR(96+I$1)&amp;$A78))</f>
        <v>#REF!</v>
      </c>
    </row>
    <row r="78" spans="1:9" ht="30" customHeight="1" x14ac:dyDescent="0.2">
      <c r="A78">
        <v>76</v>
      </c>
      <c r="B78" s="199" t="s">
        <v>393</v>
      </c>
      <c r="C78" s="150" t="e">
        <f t="array" aca="1" ref="C78" ca="1">IF(ISBLANK(INDIRECT("'"&amp;CountryList!$J$6 &amp;"'!"&amp;CHAR(96+C$1)&amp;$A79)),"",INDIRECT("'"&amp;CountryList!$J$6 &amp;"'!"&amp;CHAR(96+C$1)&amp;$A79))</f>
        <v>#REF!</v>
      </c>
      <c r="D78" s="150" t="e">
        <f t="array" aca="1" ref="D78" ca="1">IF(ISBLANK(INDIRECT("'"&amp;CountryList!$J$6 &amp;"'!"&amp;CHAR(96+D$1)&amp;$A79)),"",INDIRECT("'"&amp;CountryList!$J$6 &amp;"'!"&amp;CHAR(96+D$1)&amp;$A79))</f>
        <v>#REF!</v>
      </c>
      <c r="E78" s="150" t="e">
        <f t="array" aca="1" ref="E78" ca="1">IF(ISBLANK(INDIRECT("'"&amp;CountryList!$J$6 &amp;"'!"&amp;CHAR(96+E$1)&amp;$A79)),"",INDIRECT("'"&amp;CountryList!$J$6 &amp;"'!"&amp;CHAR(96+E$1)&amp;$A79))</f>
        <v>#REF!</v>
      </c>
      <c r="F78" s="150" t="e">
        <f t="array" aca="1" ref="F78" ca="1">IF(ISBLANK(INDIRECT("'"&amp;CountryList!$J$6 &amp;"'!"&amp;CHAR(96+F$1)&amp;$A79)),"",INDIRECT("'"&amp;CountryList!$J$6 &amp;"'!"&amp;CHAR(96+F$1)&amp;$A79))</f>
        <v>#REF!</v>
      </c>
      <c r="G78" s="150" t="e">
        <f t="array" aca="1" ref="G78" ca="1">IF(ISBLANK(INDIRECT("'"&amp;CountryList!$J$6 &amp;"'!"&amp;CHAR(96+G$1)&amp;$A79)),"",INDIRECT("'"&amp;CountryList!$J$6 &amp;"'!"&amp;CHAR(96+G$1)&amp;$A79))</f>
        <v>#REF!</v>
      </c>
      <c r="H78" s="186" t="s">
        <v>88</v>
      </c>
      <c r="I78" s="155" t="e">
        <f t="array" aca="1" ref="I78" ca="1">IF(ISBLANK(INDIRECT("'"&amp;CountryList!$J$6 &amp;"'!"&amp;CHAR(96+I$1)&amp;$A79)),"",INDIRECT("'"&amp;CountryList!$J$6 &amp;"'!"&amp;CHAR(96+I$1)&amp;$A79))</f>
        <v>#REF!</v>
      </c>
    </row>
    <row r="79" spans="1:9" ht="30" customHeight="1" x14ac:dyDescent="0.2">
      <c r="A79">
        <v>77</v>
      </c>
      <c r="B79" s="199" t="s">
        <v>394</v>
      </c>
      <c r="C79" s="150" t="e">
        <f t="array" aca="1" ref="C79" ca="1">IF(ISBLANK(INDIRECT("'"&amp;CountryList!$J$6 &amp;"'!"&amp;CHAR(96+C$1)&amp;$A80)),"",INDIRECT("'"&amp;CountryList!$J$6 &amp;"'!"&amp;CHAR(96+C$1)&amp;$A80))</f>
        <v>#REF!</v>
      </c>
      <c r="D79" s="150" t="e">
        <f t="array" aca="1" ref="D79" ca="1">IF(ISBLANK(INDIRECT("'"&amp;CountryList!$J$6 &amp;"'!"&amp;CHAR(96+D$1)&amp;$A80)),"",INDIRECT("'"&amp;CountryList!$J$6 &amp;"'!"&amp;CHAR(96+D$1)&amp;$A80))</f>
        <v>#REF!</v>
      </c>
      <c r="E79" s="150" t="e">
        <f t="array" aca="1" ref="E79" ca="1">IF(ISBLANK(INDIRECT("'"&amp;CountryList!$J$6 &amp;"'!"&amp;CHAR(96+E$1)&amp;$A80)),"",INDIRECT("'"&amp;CountryList!$J$6 &amp;"'!"&amp;CHAR(96+E$1)&amp;$A80))</f>
        <v>#REF!</v>
      </c>
      <c r="F79" s="150" t="e">
        <f t="array" aca="1" ref="F79" ca="1">IF(ISBLANK(INDIRECT("'"&amp;CountryList!$J$6 &amp;"'!"&amp;CHAR(96+F$1)&amp;$A80)),"",INDIRECT("'"&amp;CountryList!$J$6 &amp;"'!"&amp;CHAR(96+F$1)&amp;$A80))</f>
        <v>#REF!</v>
      </c>
      <c r="G79" s="150" t="e">
        <f t="array" aca="1" ref="G79" ca="1">IF(ISBLANK(INDIRECT("'"&amp;CountryList!$J$6 &amp;"'!"&amp;CHAR(96+G$1)&amp;$A80)),"",INDIRECT("'"&amp;CountryList!$J$6 &amp;"'!"&amp;CHAR(96+G$1)&amp;$A80))</f>
        <v>#REF!</v>
      </c>
      <c r="H79" s="189"/>
      <c r="I79" s="155" t="e">
        <f t="array" aca="1" ref="I79" ca="1">IF(ISBLANK(INDIRECT("'"&amp;CountryList!$J$6 &amp;"'!"&amp;CHAR(96+I$1)&amp;$A80)),"",INDIRECT("'"&amp;CountryList!$J$6 &amp;"'!"&amp;CHAR(96+I$1)&amp;$A80))</f>
        <v>#REF!</v>
      </c>
    </row>
    <row r="80" spans="1:9" ht="30" customHeight="1" x14ac:dyDescent="0.2">
      <c r="A80">
        <v>78</v>
      </c>
      <c r="B80" s="200" t="s">
        <v>395</v>
      </c>
      <c r="C80" s="150" t="e">
        <f t="array" aca="1" ref="C80" ca="1">IF(ISBLANK(INDIRECT("'"&amp;CountryList!$J$6 &amp;"'!"&amp;CHAR(96+C$1)&amp;$A81)),"",INDIRECT("'"&amp;CountryList!$J$6 &amp;"'!"&amp;CHAR(96+C$1)&amp;$A81))</f>
        <v>#REF!</v>
      </c>
      <c r="D80" s="150" t="e">
        <f t="array" aca="1" ref="D80" ca="1">IF(ISBLANK(INDIRECT("'"&amp;CountryList!$J$6 &amp;"'!"&amp;CHAR(96+D$1)&amp;$A81)),"",INDIRECT("'"&amp;CountryList!$J$6 &amp;"'!"&amp;CHAR(96+D$1)&amp;$A81))</f>
        <v>#REF!</v>
      </c>
      <c r="E80" s="150" t="e">
        <f t="array" aca="1" ref="E80" ca="1">IF(ISBLANK(INDIRECT("'"&amp;CountryList!$J$6 &amp;"'!"&amp;CHAR(96+E$1)&amp;$A81)),"",INDIRECT("'"&amp;CountryList!$J$6 &amp;"'!"&amp;CHAR(96+E$1)&amp;$A81))</f>
        <v>#REF!</v>
      </c>
      <c r="F80" s="150" t="e">
        <f t="array" aca="1" ref="F80" ca="1">IF(ISBLANK(INDIRECT("'"&amp;CountryList!$J$6 &amp;"'!"&amp;CHAR(96+F$1)&amp;$A81)),"",INDIRECT("'"&amp;CountryList!$J$6 &amp;"'!"&amp;CHAR(96+F$1)&amp;$A81))</f>
        <v>#REF!</v>
      </c>
      <c r="G80" s="150" t="e">
        <f t="array" aca="1" ref="G80" ca="1">IF(ISBLANK(INDIRECT("'"&amp;CountryList!$J$6 &amp;"'!"&amp;CHAR(96+G$1)&amp;$A81)),"",INDIRECT("'"&amp;CountryList!$J$6 &amp;"'!"&amp;CHAR(96+G$1)&amp;$A81))</f>
        <v>#REF!</v>
      </c>
      <c r="H80" s="150"/>
      <c r="I80" s="155" t="e">
        <f t="array" aca="1" ref="I80" ca="1">IF(ISBLANK(INDIRECT("'"&amp;CountryList!$J$6 &amp;"'!"&amp;CHAR(96+I$1)&amp;$A81)),"",INDIRECT("'"&amp;CountryList!$J$6 &amp;"'!"&amp;CHAR(96+I$1)&amp;$A81))</f>
        <v>#REF!</v>
      </c>
    </row>
    <row r="81" spans="1:8" ht="29" customHeight="1" x14ac:dyDescent="0.2">
      <c r="A81">
        <v>79</v>
      </c>
      <c r="B81" s="201" t="s">
        <v>396</v>
      </c>
      <c r="C81" s="191"/>
      <c r="D81" s="191"/>
      <c r="E81" s="191"/>
      <c r="F81" s="191"/>
      <c r="G81" s="191"/>
      <c r="H81" s="36"/>
    </row>
    <row r="84" spans="1:8" x14ac:dyDescent="0.2">
      <c r="C84" s="36"/>
      <c r="D84" s="36"/>
      <c r="E84" s="36"/>
      <c r="F84" s="36"/>
    </row>
  </sheetData>
  <sheetProtection algorithmName="SHA-512" hashValue="WsEwQuahxl4Gz4/N/xSQtttfv3GB2DhZxKEfufV1likALLyOR55Vbi4jVjPDgCJY7z2S/9dt7atQ1VqArBTX4w==" saltValue="XOU8XapaQiNSWzbHn4/9PQ==" spinCount="100000" sheet="1" objects="1" scenarios="1"/>
  <hyperlinks>
    <hyperlink ref="H33" r:id="rId1" xr:uid="{00000000-0004-0000-1400-000000000000}"/>
    <hyperlink ref="H4" r:id="rId2" xr:uid="{00000000-0004-0000-1400-000001000000}"/>
    <hyperlink ref="H47:H51" r:id="rId3" display="DHS Program Statcompiler" xr:uid="{00000000-0004-0000-1400-000002000000}"/>
    <hyperlink ref="H6" r:id="rId4" xr:uid="{00000000-0004-0000-1400-000003000000}"/>
    <hyperlink ref="H11" r:id="rId5" xr:uid="{00000000-0004-0000-1400-000004000000}"/>
    <hyperlink ref="H12" r:id="rId6" xr:uid="{00000000-0004-0000-1400-000005000000}"/>
    <hyperlink ref="H13" r:id="rId7" xr:uid="{00000000-0004-0000-1400-000006000000}"/>
    <hyperlink ref="H16" r:id="rId8" xr:uid="{00000000-0004-0000-1400-000007000000}"/>
    <hyperlink ref="H18" r:id="rId9" xr:uid="{00000000-0004-0000-1400-000008000000}"/>
    <hyperlink ref="H20" r:id="rId10" xr:uid="{00000000-0004-0000-1400-000009000000}"/>
    <hyperlink ref="H25" r:id="rId11" xr:uid="{00000000-0004-0000-1400-00000A000000}"/>
    <hyperlink ref="H36" r:id="rId12" xr:uid="{00000000-0004-0000-1400-00000B000000}"/>
    <hyperlink ref="H37" r:id="rId13" xr:uid="{00000000-0004-0000-1400-00000C000000}"/>
    <hyperlink ref="H55" r:id="rId14" xr:uid="{00000000-0004-0000-1400-00000D000000}"/>
    <hyperlink ref="H78" r:id="rId15" xr:uid="{00000000-0004-0000-1400-00000E000000}"/>
    <hyperlink ref="H32" r:id="rId16" xr:uid="{00000000-0004-0000-1400-00000F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Instructions_Translations</vt:lpstr>
      <vt:lpstr>Instructions</vt:lpstr>
      <vt:lpstr>RSSH_TranslationTable</vt:lpstr>
      <vt:lpstr>CountryList</vt:lpstr>
      <vt:lpstr>KGZ - RSSH</vt:lpstr>
      <vt:lpstr>HIV_TranslationTable</vt:lpstr>
      <vt:lpstr>KGZ - HIV</vt:lpstr>
      <vt:lpstr>HIV_PE_TranslationTable</vt:lpstr>
      <vt:lpstr>HIV Program Essentials</vt:lpstr>
      <vt:lpstr>TB_TranslationTable</vt:lpstr>
      <vt:lpstr>KGZ - TB</vt:lpstr>
      <vt:lpstr>TB_PE_TranslationTable</vt:lpstr>
      <vt:lpstr>Malaria_TranslationTable</vt:lpstr>
      <vt:lpstr>TB Program Essentials</vt:lpstr>
      <vt:lpstr>KGZ - Malaria</vt:lpstr>
      <vt:lpstr>RSSH (EN)</vt:lpstr>
      <vt:lpstr>HIV (EN)</vt:lpstr>
      <vt:lpstr>HIV Program Essentials (EN)</vt:lpstr>
      <vt:lpstr>TB (EN)</vt:lpstr>
      <vt:lpstr>TB Program Essentials (EN)</vt:lpstr>
      <vt:lpstr>Malaria (EN)</vt:lpstr>
      <vt:lpstr>GF_Country_Name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Anna Katasonova</cp:lastModifiedBy>
  <cp:revision/>
  <dcterms:created xsi:type="dcterms:W3CDTF">2019-11-07T09:47:00Z</dcterms:created>
  <dcterms:modified xsi:type="dcterms:W3CDTF">2023-03-15T10:28:43Z</dcterms:modified>
  <cp:category/>
  <cp:contentStatus/>
</cp:coreProperties>
</file>