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5420.17516\"/>
    </mc:Choice>
  </mc:AlternateContent>
  <xr:revisionPtr revIDLastSave="0" documentId="13_ncr:1_{6B4C20EE-CE91-4485-8A6C-2BC14F58EEBD}" xr6:coauthVersionLast="47" xr6:coauthVersionMax="47" xr10:uidLastSave="{00000000-0000-0000-0000-000000000000}"/>
  <bookViews>
    <workbookView xWindow="-120" yWindow="-120" windowWidth="20730" windowHeight="11040" tabRatio="733" xr2:uid="{00000000-000D-0000-FFFF-FFFF00000000}"/>
  </bookViews>
  <sheets>
    <sheet name="Общее" sheetId="1" r:id="rId1"/>
    <sheet name="ТБ МИС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0" i="1" l="1"/>
  <c r="R20" i="1" s="1"/>
  <c r="S20" i="1" s="1"/>
  <c r="P4" i="1"/>
  <c r="R4" i="1" s="1"/>
  <c r="S4" i="1" s="1"/>
  <c r="P3" i="1"/>
  <c r="R3" i="1" s="1"/>
  <c r="S3" i="1" s="1"/>
  <c r="R29" i="1"/>
  <c r="S29" i="1" s="1"/>
  <c r="P24" i="1"/>
  <c r="P23" i="1"/>
  <c r="P17" i="1"/>
  <c r="P16" i="1"/>
  <c r="P14" i="1"/>
  <c r="P13" i="1"/>
  <c r="P7" i="1"/>
  <c r="P6" i="1"/>
  <c r="P5" i="1"/>
  <c r="P22" i="1"/>
  <c r="R22" i="1" s="1"/>
  <c r="S22" i="1" s="1"/>
  <c r="R5" i="1" l="1"/>
  <c r="S5" i="1" s="1"/>
  <c r="R6" i="1"/>
  <c r="S6" i="1" s="1"/>
  <c r="R7" i="1"/>
  <c r="S7" i="1" s="1"/>
  <c r="P8" i="1"/>
  <c r="R8" i="1" s="1"/>
  <c r="S8" i="1" s="1"/>
  <c r="P9" i="1"/>
  <c r="R9" i="1" s="1"/>
  <c r="S9" i="1" s="1"/>
  <c r="P10" i="1"/>
  <c r="R10" i="1" s="1"/>
  <c r="S10" i="1" s="1"/>
  <c r="P11" i="1"/>
  <c r="R11" i="1" s="1"/>
  <c r="S11" i="1" s="1"/>
  <c r="P12" i="1"/>
  <c r="R12" i="1" s="1"/>
  <c r="S12" i="1" s="1"/>
  <c r="R13" i="1"/>
  <c r="S13" i="1" s="1"/>
  <c r="R14" i="1"/>
  <c r="S14" i="1" s="1"/>
  <c r="P15" i="1"/>
  <c r="R15" i="1" s="1"/>
  <c r="S15" i="1" s="1"/>
  <c r="R16" i="1"/>
  <c r="S16" i="1" s="1"/>
  <c r="R17" i="1"/>
  <c r="S17" i="1" s="1"/>
  <c r="P18" i="1"/>
  <c r="R18" i="1" s="1"/>
  <c r="S18" i="1" s="1"/>
  <c r="P19" i="1"/>
  <c r="R19" i="1" s="1"/>
  <c r="S19" i="1" s="1"/>
  <c r="P21" i="1"/>
  <c r="R21" i="1" s="1"/>
  <c r="S21" i="1" s="1"/>
  <c r="R23" i="1"/>
  <c r="S23" i="1" s="1"/>
  <c r="R24" i="1"/>
  <c r="S24" i="1" s="1"/>
  <c r="P25" i="1"/>
  <c r="R25" i="1" s="1"/>
  <c r="S25" i="1" s="1"/>
  <c r="P26" i="1"/>
  <c r="R26" i="1" s="1"/>
  <c r="S26" i="1" s="1"/>
  <c r="P27" i="1"/>
  <c r="R27" i="1" s="1"/>
  <c r="S27" i="1" s="1"/>
  <c r="P28" i="1"/>
  <c r="R28" i="1" s="1"/>
  <c r="S28" i="1" s="1"/>
  <c r="J74" i="2" l="1"/>
  <c r="J76" i="2" s="1"/>
  <c r="I74" i="2"/>
  <c r="I76" i="2" s="1"/>
  <c r="H74" i="2"/>
  <c r="H76" i="2" s="1"/>
  <c r="G74" i="2"/>
  <c r="G76" i="2" s="1"/>
  <c r="F74" i="2"/>
  <c r="F76" i="2" s="1"/>
  <c r="E74" i="2"/>
  <c r="E76" i="2" s="1"/>
  <c r="D74" i="2"/>
  <c r="D76" i="2" s="1"/>
  <c r="C74" i="2"/>
  <c r="C76" i="2" s="1"/>
  <c r="K76" i="2" l="1"/>
  <c r="S30" i="1" s="1"/>
  <c r="S31" i="1" s="1"/>
  <c r="R30" i="1" l="1"/>
  <c r="R31" i="1" s="1"/>
</calcChain>
</file>

<file path=xl/sharedStrings.xml><?xml version="1.0" encoding="utf-8"?>
<sst xmlns="http://schemas.openxmlformats.org/spreadsheetml/2006/main" count="131" uniqueCount="130">
  <si>
    <t>TB center</t>
  </si>
  <si>
    <t>ООЦБТ</t>
  </si>
  <si>
    <t>ЧОЦБТ</t>
  </si>
  <si>
    <t>НОЦБТ</t>
  </si>
  <si>
    <t>ТОЦБТ</t>
  </si>
  <si>
    <t>ИОЦБТ</t>
  </si>
  <si>
    <t>Desinfection chamber</t>
  </si>
  <si>
    <t>Закуп респираторов (FFP3)/ Procurement of FFP3 masks</t>
  </si>
  <si>
    <t>Закуп медицинских щитков/Procurement of medical shields</t>
  </si>
  <si>
    <t xml:space="preserve">Закуп одноразовых бахил/ Procurement of shoe covers  </t>
  </si>
  <si>
    <t>Закуп стерильных одноразовых халатов/Procurement of Sterile disposable gowns/</t>
  </si>
  <si>
    <t xml:space="preserve">Закуп одноразовых чепчиков/ Procurement of medical cap  </t>
  </si>
  <si>
    <t>Закуп стерильных перчаток/ Procurement of sterile gloves</t>
  </si>
  <si>
    <t>Закуп нестерильных перчаток/ Procurement of non-sterile gloves</t>
  </si>
  <si>
    <t>закуп дезинфектантов для рук/Procurement of alcohol-based hand rub</t>
  </si>
  <si>
    <t xml:space="preserve">Закуп дезинфектантов для поверхностей/ Procurement of disinfectants for surfaces </t>
  </si>
  <si>
    <t>Кислородная станция/ 
oxygen station</t>
  </si>
  <si>
    <t>Мобильный диагностический блок с рентген-аппаратом с проектированием, быстрой молекулярной диагностикой на мобильного фургона/транспортного средства/Mobile diagnostic unit/package with CXR with CAD, rapid molecular diagnostics and mobile vans/vehicles</t>
  </si>
  <si>
    <t>ГЦБТ г. Ош</t>
  </si>
  <si>
    <t>"True-Nat" machine</t>
  </si>
  <si>
    <t>"True-Nat" cartridges</t>
  </si>
  <si>
    <t>"True-Nat" service</t>
  </si>
  <si>
    <t>"True-Nat" consumables</t>
  </si>
  <si>
    <t>ЖАОЦБТ</t>
  </si>
  <si>
    <t>Закуп одноразовых масок/ Procurement of masks</t>
  </si>
  <si>
    <t>Перечень необходимого оборудования для противотуберкулезных организация здравоохранения</t>
  </si>
  <si>
    <t>наименование органзации</t>
  </si>
  <si>
    <t>Для ТБ ОЗ в шт.</t>
  </si>
  <si>
    <t>Для лабораторий в шт.</t>
  </si>
  <si>
    <t>дополнительное оборудование</t>
  </si>
  <si>
    <t>моноблок</t>
  </si>
  <si>
    <t>МФУ</t>
  </si>
  <si>
    <t>Сканер ШК</t>
  </si>
  <si>
    <t>Принтер ШК</t>
  </si>
  <si>
    <t>Принтер</t>
  </si>
  <si>
    <t>маршрутизатор</t>
  </si>
  <si>
    <t>дигитайзер</t>
  </si>
  <si>
    <t xml:space="preserve">Национальный центр фтизиатрии </t>
  </si>
  <si>
    <t>Национальный госпиталь</t>
  </si>
  <si>
    <t xml:space="preserve">Центр электронного здравоохранения </t>
  </si>
  <si>
    <t>ЦОВП Нарынского района</t>
  </si>
  <si>
    <t>ЦОВП Акталинского района</t>
  </si>
  <si>
    <t>ЦОВП Жумгальского района</t>
  </si>
  <si>
    <t>ЦОВП Кочкорского района</t>
  </si>
  <si>
    <t>ЦОВП Ат-Башинского района</t>
  </si>
  <si>
    <t>Нарынский областной центр по борьбе с туберкулезом</t>
  </si>
  <si>
    <t>ЦОВП Тогузтоузского района</t>
  </si>
  <si>
    <t>ЦОВП Чаткальского района</t>
  </si>
  <si>
    <t>ЦОВП Базар-Коргонского района</t>
  </si>
  <si>
    <t>Джалал-Абадский ОЦСМ</t>
  </si>
  <si>
    <t>ЦОВП Сузакского района</t>
  </si>
  <si>
    <t>ЦОВП Ноокенского района</t>
  </si>
  <si>
    <t>ЦОВП г. Кочкор-Ата</t>
  </si>
  <si>
    <t>ЦОВП Майлуу-Суу</t>
  </si>
  <si>
    <t>ЦОВП Ташкумыр</t>
  </si>
  <si>
    <t>ЦОВП Токтогульского района</t>
  </si>
  <si>
    <t>ЦОВП Каракуль</t>
  </si>
  <si>
    <t>ЦОВП Ала-Букинского района</t>
  </si>
  <si>
    <t>ЦОВП Аксыйского района</t>
  </si>
  <si>
    <t>ЦОВП Шамалдуу-Сай</t>
  </si>
  <si>
    <t>Иссык-Кульский областной центр борьбы с туберкулезом</t>
  </si>
  <si>
    <t>РРЦ Ибн-Сина г.Ч олпон-Ата</t>
  </si>
  <si>
    <t>РРЦ «Джети-Огуз»</t>
  </si>
  <si>
    <t>ОЦСМ г.Каракол</t>
  </si>
  <si>
    <t>ЦОВП Ак-Суйского района</t>
  </si>
  <si>
    <t>ЦОВП Тюпского района</t>
  </si>
  <si>
    <t>ЦОВП Тонского района</t>
  </si>
  <si>
    <t>ЦОВП г.Балыкчы</t>
  </si>
  <si>
    <t>ЦОВП Иссык-Кульского района</t>
  </si>
  <si>
    <t>ЦОВП Ананьево</t>
  </si>
  <si>
    <t>Ошская детская противотуберкулезная больница</t>
  </si>
  <si>
    <t>Ошский областной центр по борьбе с туберкулезом</t>
  </si>
  <si>
    <t xml:space="preserve">Кара-Суйская противотуберкулезная больница </t>
  </si>
  <si>
    <t>ЦОВП Кара-кулжа</t>
  </si>
  <si>
    <t>ЦОВП Кара-Суйского района</t>
  </si>
  <si>
    <t>ЦОВП Араванского района</t>
  </si>
  <si>
    <t>ЦОВП Ноокатского района “Барын”</t>
  </si>
  <si>
    <t>ЦОВП Ноокатского района “Медигос”</t>
  </si>
  <si>
    <t>ЦОВП г. Узген</t>
  </si>
  <si>
    <t>ЦОВП Куршаб</t>
  </si>
  <si>
    <t>ЦОВП Мырза-Аке</t>
  </si>
  <si>
    <t>ЦОВП Алайского района с. "Гулчо"</t>
  </si>
  <si>
    <t>Филиал ЦОВП Кара-суу "Курманжан-датка"</t>
  </si>
  <si>
    <t>ФЦОВП Кашкар-Кыштак</t>
  </si>
  <si>
    <t>Баткенский центр борьбы с туберкулезом</t>
  </si>
  <si>
    <t>Джалал-Абадский центр борьбы с туберкулезом</t>
  </si>
  <si>
    <t>Бишкекский городской центр борьбы с туберкулезом</t>
  </si>
  <si>
    <t>Бишкекская городская противотуберкулезная больница</t>
  </si>
  <si>
    <t>Таласский областной центр борьбы с туберкулезом</t>
  </si>
  <si>
    <t>ЦОВП Бакай-Атинский</t>
  </si>
  <si>
    <t>ЦОВП Кара-Бууринский</t>
  </si>
  <si>
    <t>ЦОВП Манасский</t>
  </si>
  <si>
    <t>ЦОВП Таласский</t>
  </si>
  <si>
    <t>РПБ г.Кемин.</t>
  </si>
  <si>
    <t>РЦПЗ с.Чым-Коргон Кеминского района</t>
  </si>
  <si>
    <t>Чуйский областной центр борьбы с туберкулезом</t>
  </si>
  <si>
    <t>РПТБ "Кара-Балта"</t>
  </si>
  <si>
    <t>ЦОВП Жайылского Района</t>
  </si>
  <si>
    <t>ЦОВП Сокулукского Района</t>
  </si>
  <si>
    <t>ЦОВП Ысык-Атинский</t>
  </si>
  <si>
    <t>ЦОВП г. Токмок</t>
  </si>
  <si>
    <t>ЦОВП Чуйского Района</t>
  </si>
  <si>
    <t>Чуйский ОЦСМ (Аламединский)</t>
  </si>
  <si>
    <t>ЦОВП Панфиловского Района</t>
  </si>
  <si>
    <t>ЦОВП Кеминского Района</t>
  </si>
  <si>
    <t>ЦОВП Московского Района</t>
  </si>
  <si>
    <t>Итого:</t>
  </si>
  <si>
    <t>Кара-балта</t>
  </si>
  <si>
    <t>Закуп нестерильных одноразовых халатов/Procurement of Sterile disposable gowns/</t>
  </si>
  <si>
    <t>закуп полипропиленовых пакетов для утилизации медицинских отходов размеры 800*600 и 700*1100, 200*300</t>
  </si>
  <si>
    <t>ГПТБ</t>
  </si>
  <si>
    <t>БГЦБТ</t>
  </si>
  <si>
    <t xml:space="preserve">Закуп дезинфектантов таблетированной форме для полов/ Procurement of disinfectants for floors </t>
  </si>
  <si>
    <t>Всего по республике</t>
  </si>
  <si>
    <t>Цена за ед. в сомах</t>
  </si>
  <si>
    <t>Сумма в сомах</t>
  </si>
  <si>
    <t>Общая сумма в долларах</t>
  </si>
  <si>
    <t>Установка труб для подвода кислорода в изоляторах НЦФ, точки подвода / Equipping the insulator with pipes for supplying oxygen</t>
  </si>
  <si>
    <t>Мобильный цифровой рентген-аппарат с искусственным интеллектом/ Mobile Digital X-Ray with CAD</t>
  </si>
  <si>
    <t>ГСИН</t>
  </si>
  <si>
    <t>Закуп боксов биологической безопасности 2 класса</t>
  </si>
  <si>
    <t>Сертификация боксов биологической безопасности 2 класса</t>
  </si>
  <si>
    <t>БОЦБТ</t>
  </si>
  <si>
    <t xml:space="preserve">Автоклав для стерилизации/ Autoclave </t>
  </si>
  <si>
    <t>Автоклав для дезинфекции со шредером</t>
  </si>
  <si>
    <t>Оснащение ПМСП и ТБ для ТБ МИС (см. ТБ МИС)</t>
  </si>
  <si>
    <t>Всего</t>
  </si>
  <si>
    <t>Сэкономленные средства GF/ПРООН</t>
  </si>
  <si>
    <t>Наименование</t>
  </si>
  <si>
    <t>Участие во внешной оценки качества/Participation in External quality Assessment schemes for C19 and 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</si>
</sst>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5" formatCode="[$$-409]#,##0.00"/>
    <numFmt numFmtId="166" formatCode="_-* #,##0.00\ _₽_-;\-* #,##0.00\ _₽_-;_-* &quot;-&quot;??\ _₽_-;_-@_-"/>
    <numFmt numFmtId="167" formatCode="_-* #,##0.00_р_._-;\-* #,##0.00_р_._-;_-* &quot;-&quot;??_р_._-;_-@_-"/>
    <numFmt numFmtId="168" formatCode="#,##0.00\ [$сом-440]"/>
    <numFmt numFmtId="169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2" borderId="0" xfId="0" applyFill="1"/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5" borderId="20" xfId="0" applyFill="1" applyBorder="1" applyAlignment="1">
      <alignment horizontal="left"/>
    </xf>
    <xf numFmtId="0" fontId="0" fillId="5" borderId="19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5" borderId="28" xfId="0" applyFill="1" applyBorder="1"/>
    <xf numFmtId="0" fontId="0" fillId="5" borderId="27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2" borderId="31" xfId="0" applyFill="1" applyBorder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5" borderId="31" xfId="0" applyFill="1" applyBorder="1"/>
    <xf numFmtId="0" fontId="0" fillId="5" borderId="3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3" fillId="5" borderId="28" xfId="0" applyFont="1" applyFill="1" applyBorder="1" applyAlignment="1">
      <alignment vertical="top" wrapText="1"/>
    </xf>
    <xf numFmtId="0" fontId="0" fillId="5" borderId="28" xfId="0" applyFill="1" applyBorder="1" applyAlignment="1">
      <alignment horizontal="center"/>
    </xf>
    <xf numFmtId="0" fontId="3" fillId="2" borderId="28" xfId="0" applyFont="1" applyFill="1" applyBorder="1" applyAlignment="1">
      <alignment vertical="top" wrapText="1"/>
    </xf>
    <xf numFmtId="0" fontId="0" fillId="2" borderId="28" xfId="0" applyFill="1" applyBorder="1" applyAlignment="1">
      <alignment horizontal="center"/>
    </xf>
    <xf numFmtId="0" fontId="0" fillId="2" borderId="28" xfId="0" applyFill="1" applyBorder="1"/>
    <xf numFmtId="0" fontId="5" fillId="2" borderId="31" xfId="0" applyFont="1" applyFill="1" applyBorder="1"/>
    <xf numFmtId="0" fontId="0" fillId="2" borderId="20" xfId="0" applyFill="1" applyBorder="1"/>
    <xf numFmtId="0" fontId="0" fillId="5" borderId="35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5" borderId="28" xfId="0" applyFont="1" applyFill="1" applyBorder="1" applyAlignment="1">
      <alignment horizontal="left" vertical="center"/>
    </xf>
    <xf numFmtId="0" fontId="5" fillId="2" borderId="28" xfId="0" applyFont="1" applyFill="1" applyBorder="1"/>
    <xf numFmtId="0" fontId="0" fillId="2" borderId="36" xfId="0" applyFill="1" applyBorder="1"/>
    <xf numFmtId="0" fontId="0" fillId="2" borderId="37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3" fillId="5" borderId="31" xfId="0" applyFont="1" applyFill="1" applyBorder="1" applyAlignment="1">
      <alignment vertical="top" wrapText="1"/>
    </xf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3" fontId="0" fillId="0" borderId="1" xfId="0" applyNumberForma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8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168" fontId="0" fillId="2" borderId="1" xfId="0" applyNumberFormat="1" applyFill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169" fontId="2" fillId="2" borderId="0" xfId="0" applyNumberFormat="1" applyFont="1" applyFill="1"/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5">
    <cellStyle name="Обычный" xfId="0" builtinId="0"/>
    <cellStyle name="Обычный 2" xfId="1" xr:uid="{DC57B5D1-D340-4C46-B635-5C20B0E626A9}"/>
    <cellStyle name="Процентный 2" xfId="3" xr:uid="{7092C1BF-1FEB-48C3-AFD1-F0452E08A93B}"/>
    <cellStyle name="Финансовый 2" xfId="4" xr:uid="{937084EB-5D9E-48FF-9252-3933D83C7F62}"/>
    <cellStyle name="Финансовый 3" xfId="2" xr:uid="{4B97920B-3885-4D4B-904E-053DF52987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tabSelected="1" topLeftCell="A25" zoomScale="110" zoomScaleNormal="110" workbookViewId="0">
      <selection activeCell="Q36" sqref="Q36"/>
    </sheetView>
  </sheetViews>
  <sheetFormatPr defaultColWidth="9.140625" defaultRowHeight="15" x14ac:dyDescent="0.25"/>
  <cols>
    <col min="1" max="1" width="3" style="2" bestFit="1" customWidth="1"/>
    <col min="2" max="2" width="37.7109375" style="2" customWidth="1"/>
    <col min="3" max="3" width="9.28515625" style="4" bestFit="1" customWidth="1"/>
    <col min="4" max="4" width="9.28515625" style="4" customWidth="1"/>
    <col min="5" max="5" width="11" style="4" customWidth="1"/>
    <col min="6" max="6" width="9.140625" style="4"/>
    <col min="7" max="7" width="7.140625" style="4" bestFit="1" customWidth="1"/>
    <col min="8" max="8" width="7.28515625" style="4" bestFit="1" customWidth="1"/>
    <col min="9" max="9" width="7" style="4" bestFit="1" customWidth="1"/>
    <col min="10" max="10" width="7.42578125" style="4" bestFit="1" customWidth="1"/>
    <col min="11" max="11" width="7.42578125" style="4" customWidth="1"/>
    <col min="12" max="12" width="7.140625" style="4" bestFit="1" customWidth="1"/>
    <col min="13" max="13" width="6.140625" style="4" customWidth="1"/>
    <col min="14" max="15" width="9.140625" style="2"/>
    <col min="16" max="16" width="14" style="2" customWidth="1"/>
    <col min="17" max="17" width="19" style="2" customWidth="1"/>
    <col min="18" max="18" width="19.42578125" style="2" customWidth="1"/>
    <col min="19" max="19" width="15.140625" style="2" customWidth="1"/>
    <col min="20" max="20" width="9.140625" style="2"/>
    <col min="21" max="21" width="11.28515625" style="2" bestFit="1" customWidth="1"/>
    <col min="22" max="16384" width="9.140625" style="2"/>
  </cols>
  <sheetData>
    <row r="1" spans="1:19" ht="18.75" x14ac:dyDescent="0.25">
      <c r="A1" s="90" t="s">
        <v>127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9" ht="30" x14ac:dyDescent="0.25">
      <c r="B2" s="87" t="s">
        <v>128</v>
      </c>
      <c r="C2" s="88" t="s">
        <v>0</v>
      </c>
      <c r="D2" s="88" t="s">
        <v>1</v>
      </c>
      <c r="E2" s="88" t="s">
        <v>18</v>
      </c>
      <c r="F2" s="88" t="s">
        <v>23</v>
      </c>
      <c r="G2" s="88" t="s">
        <v>2</v>
      </c>
      <c r="H2" s="88" t="s">
        <v>3</v>
      </c>
      <c r="I2" s="88" t="s">
        <v>4</v>
      </c>
      <c r="J2" s="88" t="s">
        <v>5</v>
      </c>
      <c r="K2" s="88" t="s">
        <v>122</v>
      </c>
      <c r="L2" s="88" t="s">
        <v>110</v>
      </c>
      <c r="M2" s="88" t="s">
        <v>111</v>
      </c>
      <c r="N2" s="87" t="s">
        <v>107</v>
      </c>
      <c r="O2" s="87" t="s">
        <v>119</v>
      </c>
      <c r="P2" s="89" t="s">
        <v>113</v>
      </c>
      <c r="Q2" s="89" t="s">
        <v>114</v>
      </c>
      <c r="R2" s="89" t="s">
        <v>115</v>
      </c>
      <c r="S2" s="89" t="s">
        <v>116</v>
      </c>
    </row>
    <row r="3" spans="1:19" ht="32.25" customHeight="1" x14ac:dyDescent="0.25">
      <c r="B3" s="78" t="s">
        <v>120</v>
      </c>
      <c r="C3" s="79">
        <v>1</v>
      </c>
      <c r="D3" s="79"/>
      <c r="E3" s="80"/>
      <c r="F3" s="80">
        <v>1</v>
      </c>
      <c r="G3" s="80"/>
      <c r="H3" s="80">
        <v>1</v>
      </c>
      <c r="I3" s="80">
        <v>1</v>
      </c>
      <c r="J3" s="80">
        <v>1</v>
      </c>
      <c r="K3" s="80"/>
      <c r="L3" s="80"/>
      <c r="M3" s="80"/>
      <c r="N3" s="81"/>
      <c r="O3" s="81"/>
      <c r="P3" s="82">
        <f>SUM(C3:N3)</f>
        <v>5</v>
      </c>
      <c r="Q3" s="83">
        <v>900000</v>
      </c>
      <c r="R3" s="83">
        <f t="shared" ref="R3:R28" si="0">Q3*P3</f>
        <v>4500000</v>
      </c>
      <c r="S3" s="84">
        <f>R3/83</f>
        <v>54216.867469879515</v>
      </c>
    </row>
    <row r="4" spans="1:19" ht="32.25" customHeight="1" x14ac:dyDescent="0.25">
      <c r="B4" s="78" t="s">
        <v>121</v>
      </c>
      <c r="C4" s="79">
        <v>4</v>
      </c>
      <c r="D4" s="79">
        <v>2</v>
      </c>
      <c r="E4" s="80"/>
      <c r="F4" s="80">
        <v>3</v>
      </c>
      <c r="G4" s="80"/>
      <c r="H4" s="80">
        <v>1</v>
      </c>
      <c r="I4" s="80">
        <v>1</v>
      </c>
      <c r="J4" s="80">
        <v>1</v>
      </c>
      <c r="K4" s="80">
        <v>1</v>
      </c>
      <c r="L4" s="80"/>
      <c r="M4" s="80"/>
      <c r="N4" s="81">
        <v>1</v>
      </c>
      <c r="O4" s="81"/>
      <c r="P4" s="82">
        <f>SUM(C4:N4)</f>
        <v>14</v>
      </c>
      <c r="Q4" s="83">
        <v>64000</v>
      </c>
      <c r="R4" s="83">
        <f t="shared" si="0"/>
        <v>896000</v>
      </c>
      <c r="S4" s="84">
        <f>R4/83</f>
        <v>10795.180722891566</v>
      </c>
    </row>
    <row r="5" spans="1:19" ht="30" x14ac:dyDescent="0.25">
      <c r="B5" s="3" t="s">
        <v>7</v>
      </c>
      <c r="C5" s="4">
        <v>7000</v>
      </c>
      <c r="E5" s="4">
        <v>200</v>
      </c>
      <c r="F5" s="4">
        <v>7800</v>
      </c>
      <c r="G5" s="4">
        <v>900</v>
      </c>
      <c r="H5" s="4">
        <v>500</v>
      </c>
      <c r="I5" s="4">
        <v>1500</v>
      </c>
      <c r="J5" s="4">
        <v>2000</v>
      </c>
      <c r="K5" s="4">
        <v>2000</v>
      </c>
      <c r="L5" s="4">
        <v>3000</v>
      </c>
      <c r="M5" s="4">
        <v>3000</v>
      </c>
      <c r="N5" s="2">
        <v>6000</v>
      </c>
      <c r="O5" s="2">
        <v>500</v>
      </c>
      <c r="P5" s="73">
        <f>SUM(C5:O5)</f>
        <v>34400</v>
      </c>
      <c r="Q5" s="74">
        <v>89.9</v>
      </c>
      <c r="R5" s="74">
        <f t="shared" si="0"/>
        <v>3092560</v>
      </c>
      <c r="S5" s="75">
        <f t="shared" ref="S5:S29" si="1">R5/80</f>
        <v>38657</v>
      </c>
    </row>
    <row r="6" spans="1:19" ht="30" x14ac:dyDescent="0.25">
      <c r="B6" s="3" t="s">
        <v>24</v>
      </c>
      <c r="C6" s="4">
        <v>208400</v>
      </c>
      <c r="E6" s="4">
        <v>1000</v>
      </c>
      <c r="F6" s="4">
        <v>100000</v>
      </c>
      <c r="G6" s="4">
        <v>20000</v>
      </c>
      <c r="H6" s="4">
        <v>1000</v>
      </c>
      <c r="I6" s="4">
        <v>10000</v>
      </c>
      <c r="J6" s="4">
        <v>15000</v>
      </c>
      <c r="K6" s="4">
        <v>15000</v>
      </c>
      <c r="L6" s="4">
        <v>35000</v>
      </c>
      <c r="M6" s="4">
        <v>25000</v>
      </c>
      <c r="N6" s="2">
        <v>20000</v>
      </c>
      <c r="O6" s="2">
        <v>1000</v>
      </c>
      <c r="P6" s="73">
        <f>SUM(C6:O6)</f>
        <v>451400</v>
      </c>
      <c r="Q6" s="74">
        <v>2.2400000000000002</v>
      </c>
      <c r="R6" s="74">
        <f t="shared" si="0"/>
        <v>1011136.0000000001</v>
      </c>
      <c r="S6" s="75">
        <f t="shared" si="1"/>
        <v>12639.2</v>
      </c>
    </row>
    <row r="7" spans="1:19" ht="45" x14ac:dyDescent="0.25">
      <c r="B7" s="3" t="s">
        <v>108</v>
      </c>
      <c r="C7" s="4">
        <v>2000</v>
      </c>
      <c r="E7" s="4">
        <v>200</v>
      </c>
      <c r="F7" s="4">
        <v>1000</v>
      </c>
      <c r="I7" s="4">
        <v>14500</v>
      </c>
      <c r="J7" s="4">
        <v>1000</v>
      </c>
      <c r="K7" s="4">
        <v>1000</v>
      </c>
      <c r="M7" s="4">
        <v>500</v>
      </c>
      <c r="N7" s="2">
        <v>500</v>
      </c>
      <c r="P7" s="73">
        <f>SUM(C7:O7)</f>
        <v>20700</v>
      </c>
      <c r="Q7" s="74">
        <v>84</v>
      </c>
      <c r="R7" s="74">
        <f t="shared" si="0"/>
        <v>1738800</v>
      </c>
      <c r="S7" s="75">
        <f t="shared" si="1"/>
        <v>21735</v>
      </c>
    </row>
    <row r="8" spans="1:19" ht="45" x14ac:dyDescent="0.25">
      <c r="B8" s="3" t="s">
        <v>10</v>
      </c>
      <c r="C8" s="4">
        <v>7000</v>
      </c>
      <c r="D8" s="4">
        <v>1000</v>
      </c>
      <c r="F8" s="4">
        <v>600</v>
      </c>
      <c r="H8" s="4">
        <v>1500</v>
      </c>
      <c r="K8" s="4">
        <v>500</v>
      </c>
      <c r="L8" s="4">
        <v>500</v>
      </c>
      <c r="N8" s="2">
        <v>600</v>
      </c>
      <c r="P8" s="73">
        <f>SUM(C8:N8)</f>
        <v>11700</v>
      </c>
      <c r="Q8" s="74">
        <v>100</v>
      </c>
      <c r="R8" s="74">
        <f t="shared" si="0"/>
        <v>1170000</v>
      </c>
      <c r="S8" s="75">
        <f t="shared" si="1"/>
        <v>14625</v>
      </c>
    </row>
    <row r="9" spans="1:19" ht="30" x14ac:dyDescent="0.25">
      <c r="B9" s="3" t="s">
        <v>8</v>
      </c>
      <c r="C9" s="4">
        <v>500</v>
      </c>
      <c r="D9" s="4">
        <v>500</v>
      </c>
      <c r="G9" s="4">
        <v>50</v>
      </c>
      <c r="I9" s="4">
        <v>200</v>
      </c>
      <c r="J9" s="4">
        <v>300</v>
      </c>
      <c r="K9" s="4">
        <v>300</v>
      </c>
      <c r="N9" s="2">
        <v>500</v>
      </c>
      <c r="P9" s="73">
        <f>SUM(C9:N9)</f>
        <v>2350</v>
      </c>
      <c r="Q9" s="74">
        <v>300</v>
      </c>
      <c r="R9" s="74">
        <f t="shared" si="0"/>
        <v>705000</v>
      </c>
      <c r="S9" s="75">
        <f t="shared" si="1"/>
        <v>8812.5</v>
      </c>
    </row>
    <row r="10" spans="1:19" ht="30" x14ac:dyDescent="0.25">
      <c r="B10" s="3" t="s">
        <v>11</v>
      </c>
      <c r="C10" s="4">
        <v>30000</v>
      </c>
      <c r="E10" s="4">
        <v>500</v>
      </c>
      <c r="F10" s="4">
        <v>1000</v>
      </c>
      <c r="G10" s="4">
        <v>500</v>
      </c>
      <c r="H10" s="4">
        <v>1000</v>
      </c>
      <c r="I10" s="4">
        <v>14500</v>
      </c>
      <c r="J10" s="4">
        <v>1000</v>
      </c>
      <c r="K10" s="4">
        <v>1000</v>
      </c>
      <c r="L10" s="4">
        <v>3000</v>
      </c>
      <c r="M10" s="4">
        <v>2000</v>
      </c>
      <c r="N10" s="2">
        <v>2000</v>
      </c>
      <c r="P10" s="73">
        <f>SUM(C10:N10)</f>
        <v>56500</v>
      </c>
      <c r="Q10" s="74">
        <v>2.92</v>
      </c>
      <c r="R10" s="74">
        <f t="shared" si="0"/>
        <v>164980</v>
      </c>
      <c r="S10" s="75">
        <f t="shared" si="1"/>
        <v>2062.25</v>
      </c>
    </row>
    <row r="11" spans="1:19" ht="30" x14ac:dyDescent="0.25">
      <c r="B11" s="3" t="s">
        <v>9</v>
      </c>
      <c r="C11" s="4">
        <v>2000</v>
      </c>
      <c r="E11" s="4">
        <v>1000</v>
      </c>
      <c r="G11" s="4">
        <v>1000</v>
      </c>
      <c r="J11" s="4">
        <v>2000</v>
      </c>
      <c r="K11" s="4">
        <v>2000</v>
      </c>
      <c r="L11" s="4">
        <v>3000</v>
      </c>
      <c r="P11" s="73">
        <f>SUM(C11:N11)</f>
        <v>11000</v>
      </c>
      <c r="Q11" s="74">
        <v>1</v>
      </c>
      <c r="R11" s="74">
        <f t="shared" si="0"/>
        <v>11000</v>
      </c>
      <c r="S11" s="75">
        <f t="shared" si="1"/>
        <v>137.5</v>
      </c>
    </row>
    <row r="12" spans="1:19" ht="30" x14ac:dyDescent="0.25">
      <c r="B12" s="3" t="s">
        <v>12</v>
      </c>
      <c r="C12" s="4">
        <v>28000</v>
      </c>
      <c r="D12" s="4">
        <v>2000</v>
      </c>
      <c r="F12" s="4">
        <v>7000</v>
      </c>
      <c r="H12" s="4">
        <v>300</v>
      </c>
      <c r="I12" s="4">
        <v>5000</v>
      </c>
      <c r="J12" s="4">
        <v>500</v>
      </c>
      <c r="K12" s="4">
        <v>500</v>
      </c>
      <c r="M12" s="4">
        <v>1200</v>
      </c>
      <c r="P12" s="73">
        <f>SUM(C12:N12)</f>
        <v>44500</v>
      </c>
      <c r="Q12" s="74">
        <v>22.4</v>
      </c>
      <c r="R12" s="74">
        <f t="shared" si="0"/>
        <v>996799.99999999988</v>
      </c>
      <c r="S12" s="75">
        <f t="shared" si="1"/>
        <v>12459.999999999998</v>
      </c>
    </row>
    <row r="13" spans="1:19" ht="30" x14ac:dyDescent="0.25">
      <c r="B13" s="3" t="s">
        <v>13</v>
      </c>
      <c r="C13" s="4">
        <v>120000</v>
      </c>
      <c r="E13" s="4">
        <v>5000</v>
      </c>
      <c r="F13" s="4">
        <v>55000</v>
      </c>
      <c r="G13" s="4">
        <v>30000</v>
      </c>
      <c r="H13" s="4">
        <v>1000</v>
      </c>
      <c r="I13" s="4">
        <v>25000</v>
      </c>
      <c r="J13" s="4">
        <v>10000</v>
      </c>
      <c r="K13" s="4">
        <v>10000</v>
      </c>
      <c r="L13" s="4">
        <v>25000</v>
      </c>
      <c r="M13" s="4">
        <v>7000</v>
      </c>
      <c r="N13" s="2">
        <v>10000</v>
      </c>
      <c r="O13" s="2">
        <v>1000</v>
      </c>
      <c r="P13" s="73">
        <f>SUM(C13:O13)</f>
        <v>299000</v>
      </c>
      <c r="Q13" s="74">
        <v>8.83</v>
      </c>
      <c r="R13" s="74">
        <f t="shared" si="0"/>
        <v>2640170</v>
      </c>
      <c r="S13" s="75">
        <f t="shared" si="1"/>
        <v>33002.125</v>
      </c>
    </row>
    <row r="14" spans="1:19" ht="45" x14ac:dyDescent="0.25">
      <c r="B14" s="3" t="s">
        <v>14</v>
      </c>
      <c r="C14" s="4">
        <v>3670</v>
      </c>
      <c r="D14" s="4">
        <v>100</v>
      </c>
      <c r="E14" s="4">
        <v>500</v>
      </c>
      <c r="G14" s="4">
        <v>200</v>
      </c>
      <c r="I14" s="4">
        <v>500</v>
      </c>
      <c r="J14" s="4">
        <v>1000</v>
      </c>
      <c r="K14" s="4">
        <v>1000</v>
      </c>
      <c r="L14" s="4">
        <v>700</v>
      </c>
      <c r="M14" s="4">
        <v>100</v>
      </c>
      <c r="N14" s="2">
        <v>100</v>
      </c>
      <c r="O14" s="2">
        <v>100</v>
      </c>
      <c r="P14" s="73">
        <f>SUM(C14:O14)</f>
        <v>7970</v>
      </c>
      <c r="Q14" s="74">
        <v>339</v>
      </c>
      <c r="R14" s="74">
        <f t="shared" si="0"/>
        <v>2701830</v>
      </c>
      <c r="S14" s="75">
        <f t="shared" si="1"/>
        <v>33772.875</v>
      </c>
    </row>
    <row r="15" spans="1:19" ht="45" x14ac:dyDescent="0.25">
      <c r="B15" s="3" t="s">
        <v>109</v>
      </c>
      <c r="C15" s="4">
        <v>22000</v>
      </c>
      <c r="D15" s="4">
        <v>4000</v>
      </c>
      <c r="E15" s="4">
        <v>1000</v>
      </c>
      <c r="G15" s="4">
        <v>1000</v>
      </c>
      <c r="I15" s="4">
        <v>1000</v>
      </c>
      <c r="J15" s="4">
        <v>1500</v>
      </c>
      <c r="K15" s="4">
        <v>1500</v>
      </c>
      <c r="L15" s="4">
        <v>5000</v>
      </c>
      <c r="M15" s="4">
        <v>2000</v>
      </c>
      <c r="N15" s="2">
        <v>2000</v>
      </c>
      <c r="P15" s="73">
        <f>SUM(C15:N15)</f>
        <v>41000</v>
      </c>
      <c r="Q15" s="74">
        <v>35.5</v>
      </c>
      <c r="R15" s="74">
        <f t="shared" si="0"/>
        <v>1455500</v>
      </c>
      <c r="S15" s="75">
        <f t="shared" si="1"/>
        <v>18193.75</v>
      </c>
    </row>
    <row r="16" spans="1:19" ht="45" x14ac:dyDescent="0.25">
      <c r="B16" s="3" t="s">
        <v>15</v>
      </c>
      <c r="C16" s="4">
        <v>3000</v>
      </c>
      <c r="D16" s="4">
        <v>500</v>
      </c>
      <c r="E16" s="4">
        <v>1000</v>
      </c>
      <c r="G16" s="4">
        <v>50</v>
      </c>
      <c r="I16" s="4">
        <v>500</v>
      </c>
      <c r="J16" s="4">
        <v>500</v>
      </c>
      <c r="K16" s="4">
        <v>500</v>
      </c>
      <c r="L16" s="4">
        <v>1000</v>
      </c>
      <c r="M16" s="4">
        <v>200</v>
      </c>
      <c r="N16" s="2">
        <v>600</v>
      </c>
      <c r="O16" s="2">
        <v>50</v>
      </c>
      <c r="P16" s="73">
        <f>SUM(C16:O16)</f>
        <v>7900</v>
      </c>
      <c r="Q16" s="74">
        <v>700</v>
      </c>
      <c r="R16" s="74">
        <f t="shared" si="0"/>
        <v>5530000</v>
      </c>
      <c r="S16" s="75">
        <f t="shared" si="1"/>
        <v>69125</v>
      </c>
    </row>
    <row r="17" spans="2:21" ht="45" x14ac:dyDescent="0.25">
      <c r="B17" s="3" t="s">
        <v>112</v>
      </c>
      <c r="C17" s="4">
        <v>3000</v>
      </c>
      <c r="E17" s="4">
        <v>100</v>
      </c>
      <c r="G17" s="4">
        <v>50</v>
      </c>
      <c r="I17" s="4">
        <v>100</v>
      </c>
      <c r="J17" s="4">
        <v>100</v>
      </c>
      <c r="K17" s="4">
        <v>100</v>
      </c>
      <c r="L17" s="4">
        <v>200</v>
      </c>
      <c r="M17" s="4">
        <v>200</v>
      </c>
      <c r="N17" s="2">
        <v>100</v>
      </c>
      <c r="O17" s="2">
        <v>100</v>
      </c>
      <c r="P17" s="73">
        <f>SUM(C17:O17)</f>
        <v>4050</v>
      </c>
      <c r="Q17" s="74">
        <v>306</v>
      </c>
      <c r="R17" s="74">
        <f t="shared" si="0"/>
        <v>1239300</v>
      </c>
      <c r="S17" s="75">
        <f t="shared" si="1"/>
        <v>15491.25</v>
      </c>
    </row>
    <row r="18" spans="2:21" x14ac:dyDescent="0.25">
      <c r="B18" s="2" t="s">
        <v>6</v>
      </c>
      <c r="C18" s="4">
        <v>1</v>
      </c>
      <c r="D18" s="4">
        <v>1</v>
      </c>
      <c r="F18" s="4">
        <v>1</v>
      </c>
      <c r="N18" s="2">
        <v>1</v>
      </c>
      <c r="P18" s="73">
        <f t="shared" ref="P18:P22" si="2">SUM(C18:N18)</f>
        <v>4</v>
      </c>
      <c r="Q18" s="74">
        <v>1500000</v>
      </c>
      <c r="R18" s="74">
        <f t="shared" si="0"/>
        <v>6000000</v>
      </c>
      <c r="S18" s="75">
        <f t="shared" si="1"/>
        <v>75000</v>
      </c>
    </row>
    <row r="19" spans="2:21" x14ac:dyDescent="0.25">
      <c r="B19" s="2" t="s">
        <v>123</v>
      </c>
      <c r="C19" s="4">
        <v>1</v>
      </c>
      <c r="D19" s="4">
        <v>1</v>
      </c>
      <c r="F19" s="4">
        <v>1</v>
      </c>
      <c r="N19" s="2">
        <v>1</v>
      </c>
      <c r="P19" s="73">
        <f t="shared" si="2"/>
        <v>4</v>
      </c>
      <c r="Q19" s="74">
        <v>1500000</v>
      </c>
      <c r="R19" s="74">
        <f t="shared" si="0"/>
        <v>6000000</v>
      </c>
      <c r="S19" s="75">
        <f t="shared" si="1"/>
        <v>75000</v>
      </c>
    </row>
    <row r="20" spans="2:21" x14ac:dyDescent="0.25">
      <c r="B20" s="2" t="s">
        <v>124</v>
      </c>
      <c r="C20" s="4">
        <v>1</v>
      </c>
      <c r="D20" s="4">
        <v>1</v>
      </c>
      <c r="N20" s="4"/>
      <c r="P20" s="73">
        <f t="shared" si="2"/>
        <v>2</v>
      </c>
      <c r="Q20" s="74">
        <v>1800000</v>
      </c>
      <c r="R20" s="74">
        <f t="shared" si="0"/>
        <v>3600000</v>
      </c>
      <c r="S20" s="75">
        <f t="shared" si="1"/>
        <v>45000</v>
      </c>
    </row>
    <row r="21" spans="2:21" ht="30" x14ac:dyDescent="0.25">
      <c r="B21" s="3" t="s">
        <v>16</v>
      </c>
      <c r="C21" s="4">
        <v>1</v>
      </c>
      <c r="D21" s="4">
        <v>1</v>
      </c>
      <c r="F21" s="4">
        <v>1</v>
      </c>
      <c r="P21" s="73">
        <f t="shared" si="2"/>
        <v>3</v>
      </c>
      <c r="Q21" s="74">
        <v>400000</v>
      </c>
      <c r="R21" s="74">
        <f t="shared" si="0"/>
        <v>1200000</v>
      </c>
      <c r="S21" s="75">
        <f t="shared" si="1"/>
        <v>15000</v>
      </c>
    </row>
    <row r="22" spans="2:21" ht="60" x14ac:dyDescent="0.25">
      <c r="B22" s="3" t="s">
        <v>117</v>
      </c>
      <c r="C22" s="4">
        <v>14</v>
      </c>
      <c r="D22" s="4">
        <v>2</v>
      </c>
      <c r="H22" s="4">
        <v>2</v>
      </c>
      <c r="P22" s="73">
        <f t="shared" si="2"/>
        <v>18</v>
      </c>
      <c r="Q22" s="74">
        <v>56100</v>
      </c>
      <c r="R22" s="74">
        <f t="shared" si="0"/>
        <v>1009800</v>
      </c>
      <c r="S22" s="75">
        <f t="shared" si="1"/>
        <v>12622.5</v>
      </c>
    </row>
    <row r="23" spans="2:21" ht="60" x14ac:dyDescent="0.25">
      <c r="B23" s="3" t="s">
        <v>118</v>
      </c>
      <c r="C23" s="4">
        <v>1</v>
      </c>
      <c r="D23" s="4">
        <v>1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L23" s="4">
        <v>1</v>
      </c>
      <c r="M23" s="4">
        <v>1</v>
      </c>
      <c r="O23" s="2">
        <v>1</v>
      </c>
      <c r="P23" s="73">
        <f>SUM(C23:O23)</f>
        <v>11</v>
      </c>
      <c r="Q23" s="74">
        <v>4000000</v>
      </c>
      <c r="R23" s="74">
        <f t="shared" si="0"/>
        <v>44000000</v>
      </c>
      <c r="S23" s="75">
        <f t="shared" si="1"/>
        <v>550000</v>
      </c>
    </row>
    <row r="24" spans="2:21" ht="135" x14ac:dyDescent="0.25">
      <c r="B24" s="3" t="s">
        <v>17</v>
      </c>
      <c r="C24" s="4">
        <v>1</v>
      </c>
      <c r="D24" s="4">
        <v>1</v>
      </c>
      <c r="P24" s="73">
        <f>SUM(C24:O24)</f>
        <v>2</v>
      </c>
      <c r="Q24" s="74">
        <v>1900000</v>
      </c>
      <c r="R24" s="74">
        <f t="shared" si="0"/>
        <v>3800000</v>
      </c>
      <c r="S24" s="75">
        <f t="shared" si="1"/>
        <v>47500</v>
      </c>
      <c r="U24" s="75"/>
    </row>
    <row r="25" spans="2:21" x14ac:dyDescent="0.25">
      <c r="B25" s="2" t="s">
        <v>19</v>
      </c>
      <c r="C25" s="4">
        <v>1</v>
      </c>
      <c r="D25" s="4">
        <v>1</v>
      </c>
      <c r="E25" s="2"/>
      <c r="P25" s="73">
        <f>SUM(C25:N25)</f>
        <v>2</v>
      </c>
      <c r="Q25" s="74">
        <v>1120000</v>
      </c>
      <c r="R25" s="74">
        <f t="shared" si="0"/>
        <v>2240000</v>
      </c>
      <c r="S25" s="75">
        <f t="shared" si="1"/>
        <v>28000</v>
      </c>
    </row>
    <row r="26" spans="2:21" x14ac:dyDescent="0.25">
      <c r="B26" s="2" t="s">
        <v>20</v>
      </c>
      <c r="C26" s="4">
        <v>1000</v>
      </c>
      <c r="D26" s="4">
        <v>1000</v>
      </c>
      <c r="E26" s="2"/>
      <c r="P26" s="73">
        <f>SUM(C26:N26)</f>
        <v>2000</v>
      </c>
      <c r="Q26" s="74">
        <v>400</v>
      </c>
      <c r="R26" s="74">
        <f t="shared" si="0"/>
        <v>800000</v>
      </c>
      <c r="S26" s="75">
        <f t="shared" si="1"/>
        <v>10000</v>
      </c>
    </row>
    <row r="27" spans="2:21" x14ac:dyDescent="0.25">
      <c r="B27" s="2" t="s">
        <v>21</v>
      </c>
      <c r="C27" s="4">
        <v>1</v>
      </c>
      <c r="D27" s="4">
        <v>1</v>
      </c>
      <c r="E27" s="2"/>
      <c r="P27" s="73">
        <f>SUM(C27:N27)</f>
        <v>2</v>
      </c>
      <c r="Q27" s="74">
        <v>308800</v>
      </c>
      <c r="R27" s="74">
        <f t="shared" si="0"/>
        <v>617600</v>
      </c>
      <c r="S27" s="75">
        <f t="shared" si="1"/>
        <v>7720</v>
      </c>
    </row>
    <row r="28" spans="2:21" x14ac:dyDescent="0.25">
      <c r="B28" s="2" t="s">
        <v>22</v>
      </c>
      <c r="C28" s="4">
        <v>1</v>
      </c>
      <c r="D28" s="4">
        <v>1</v>
      </c>
      <c r="E28" s="2"/>
      <c r="P28" s="73">
        <f>SUM(C28:N28)</f>
        <v>2</v>
      </c>
      <c r="Q28" s="74">
        <v>28640</v>
      </c>
      <c r="R28" s="74">
        <f t="shared" si="0"/>
        <v>57280</v>
      </c>
      <c r="S28" s="75">
        <f t="shared" si="1"/>
        <v>716</v>
      </c>
    </row>
    <row r="29" spans="2:21" ht="60" x14ac:dyDescent="0.25">
      <c r="B29" s="5" t="s">
        <v>129</v>
      </c>
      <c r="C29" s="4">
        <v>1</v>
      </c>
      <c r="D29" s="4">
        <v>1</v>
      </c>
      <c r="P29" s="73">
        <v>2</v>
      </c>
      <c r="Q29" s="74">
        <v>290500</v>
      </c>
      <c r="R29" s="74">
        <f>Q29*P29</f>
        <v>581000</v>
      </c>
      <c r="S29" s="75">
        <f t="shared" si="1"/>
        <v>7262.5</v>
      </c>
    </row>
    <row r="30" spans="2:21" ht="30" x14ac:dyDescent="0.25">
      <c r="B30" s="3" t="s">
        <v>125</v>
      </c>
      <c r="P30" s="73"/>
      <c r="Q30" s="74"/>
      <c r="R30" s="74">
        <f>S30*83</f>
        <v>39109600</v>
      </c>
      <c r="S30" s="75">
        <f>'ТБ МИС'!K76</f>
        <v>471200</v>
      </c>
    </row>
    <row r="31" spans="2:21" ht="18.75" x14ac:dyDescent="0.25">
      <c r="B31" s="86" t="s">
        <v>126</v>
      </c>
      <c r="R31" s="76">
        <f>SUM(R3:R30)</f>
        <v>136868356</v>
      </c>
      <c r="S31" s="77">
        <f>SUM(S3:S30)</f>
        <v>1690746.4981927711</v>
      </c>
    </row>
    <row r="32" spans="2:21" x14ac:dyDescent="0.25">
      <c r="S32" s="75"/>
    </row>
    <row r="33" spans="19:19" x14ac:dyDescent="0.25">
      <c r="S33" s="75"/>
    </row>
    <row r="53" spans="2:2" x14ac:dyDescent="0.25">
      <c r="B53" s="3"/>
    </row>
  </sheetData>
  <mergeCells count="1">
    <mergeCell ref="A1:M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27535-76B5-49F4-863C-3BFDD3AD56E0}">
  <dimension ref="A1:AE105"/>
  <sheetViews>
    <sheetView topLeftCell="A67" workbookViewId="0">
      <selection activeCell="D7" sqref="D7"/>
    </sheetView>
  </sheetViews>
  <sheetFormatPr defaultRowHeight="15" x14ac:dyDescent="0.25"/>
  <cols>
    <col min="1" max="1" width="9.140625" style="1"/>
    <col min="2" max="2" width="54.85546875" customWidth="1"/>
    <col min="3" max="4" width="13.5703125" customWidth="1"/>
    <col min="5" max="5" width="13.85546875" customWidth="1"/>
    <col min="6" max="6" width="13" customWidth="1"/>
    <col min="7" max="7" width="13.28515625" customWidth="1"/>
    <col min="8" max="8" width="13" customWidth="1"/>
    <col min="9" max="9" width="16.28515625" customWidth="1"/>
    <col min="10" max="10" width="16.140625" customWidth="1"/>
    <col min="11" max="11" width="15.28515625" customWidth="1"/>
  </cols>
  <sheetData>
    <row r="1" spans="1:30" ht="15.75" thickBo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15.75" thickBot="1" x14ac:dyDescent="0.3">
      <c r="A2" s="93" t="s">
        <v>25</v>
      </c>
      <c r="B2" s="94"/>
      <c r="C2" s="94"/>
      <c r="D2" s="94"/>
      <c r="E2" s="94"/>
      <c r="F2" s="94"/>
      <c r="G2" s="94"/>
      <c r="H2" s="94"/>
      <c r="I2" s="94"/>
      <c r="J2" s="9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5.75" thickBot="1" x14ac:dyDescent="0.3">
      <c r="A3" s="96"/>
      <c r="B3" s="98" t="s">
        <v>26</v>
      </c>
      <c r="C3" s="100" t="s">
        <v>27</v>
      </c>
      <c r="D3" s="101"/>
      <c r="E3" s="91" t="s">
        <v>28</v>
      </c>
      <c r="F3" s="102"/>
      <c r="G3" s="102"/>
      <c r="H3" s="92"/>
      <c r="I3" s="91" t="s">
        <v>29</v>
      </c>
      <c r="J3" s="92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5.75" thickBot="1" x14ac:dyDescent="0.3">
      <c r="A4" s="97"/>
      <c r="B4" s="99"/>
      <c r="C4" s="7" t="s">
        <v>30</v>
      </c>
      <c r="D4" s="8" t="s">
        <v>31</v>
      </c>
      <c r="E4" s="7" t="s">
        <v>30</v>
      </c>
      <c r="F4" s="9" t="s">
        <v>32</v>
      </c>
      <c r="G4" s="9" t="s">
        <v>33</v>
      </c>
      <c r="H4" s="8" t="s">
        <v>34</v>
      </c>
      <c r="I4" s="10" t="s">
        <v>35</v>
      </c>
      <c r="J4" s="11" t="s">
        <v>36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x14ac:dyDescent="0.25">
      <c r="A5" s="12">
        <v>1</v>
      </c>
      <c r="B5" s="13" t="s">
        <v>37</v>
      </c>
      <c r="C5" s="14">
        <v>5</v>
      </c>
      <c r="D5" s="15">
        <v>5</v>
      </c>
      <c r="E5" s="14">
        <v>1</v>
      </c>
      <c r="F5" s="16">
        <v>1</v>
      </c>
      <c r="G5" s="16">
        <v>1</v>
      </c>
      <c r="H5" s="15">
        <v>1</v>
      </c>
      <c r="I5" s="17">
        <v>1</v>
      </c>
      <c r="J5" s="15">
        <v>0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x14ac:dyDescent="0.25">
      <c r="A6" s="12">
        <v>2</v>
      </c>
      <c r="B6" s="18" t="s">
        <v>38</v>
      </c>
      <c r="C6" s="19">
        <v>0</v>
      </c>
      <c r="D6" s="20">
        <v>0</v>
      </c>
      <c r="E6" s="19">
        <v>0</v>
      </c>
      <c r="F6" s="21">
        <v>0</v>
      </c>
      <c r="G6" s="21">
        <v>0</v>
      </c>
      <c r="H6" s="20">
        <v>0</v>
      </c>
      <c r="I6" s="22">
        <v>0</v>
      </c>
      <c r="J6" s="20">
        <v>0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5">
      <c r="A7" s="12">
        <v>3</v>
      </c>
      <c r="B7" s="13" t="s">
        <v>39</v>
      </c>
      <c r="C7" s="23">
        <v>0</v>
      </c>
      <c r="D7" s="24">
        <v>0</v>
      </c>
      <c r="E7" s="23">
        <v>0</v>
      </c>
      <c r="F7" s="25">
        <v>0</v>
      </c>
      <c r="G7" s="25">
        <v>0</v>
      </c>
      <c r="H7" s="24">
        <v>0</v>
      </c>
      <c r="I7" s="26">
        <v>1</v>
      </c>
      <c r="J7" s="24">
        <v>0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s="6" customFormat="1" x14ac:dyDescent="0.25">
      <c r="A8" s="27">
        <v>4</v>
      </c>
      <c r="B8" s="28" t="s">
        <v>40</v>
      </c>
      <c r="C8" s="29">
        <v>1</v>
      </c>
      <c r="D8" s="30">
        <v>1</v>
      </c>
      <c r="E8" s="29">
        <v>1</v>
      </c>
      <c r="F8" s="31">
        <v>1</v>
      </c>
      <c r="G8" s="31">
        <v>1</v>
      </c>
      <c r="H8" s="30">
        <v>1</v>
      </c>
      <c r="I8" s="32">
        <v>0</v>
      </c>
      <c r="J8" s="20">
        <v>0</v>
      </c>
    </row>
    <row r="9" spans="1:30" s="6" customFormat="1" x14ac:dyDescent="0.25">
      <c r="A9" s="12">
        <v>5</v>
      </c>
      <c r="B9" s="33" t="s">
        <v>41</v>
      </c>
      <c r="C9" s="34">
        <v>1</v>
      </c>
      <c r="D9" s="35">
        <v>1</v>
      </c>
      <c r="E9" s="34">
        <v>0</v>
      </c>
      <c r="F9" s="36">
        <v>0</v>
      </c>
      <c r="G9" s="36">
        <v>0</v>
      </c>
      <c r="H9" s="35">
        <v>1</v>
      </c>
      <c r="I9" s="37">
        <v>0</v>
      </c>
      <c r="J9" s="24">
        <v>0</v>
      </c>
    </row>
    <row r="10" spans="1:30" s="6" customFormat="1" x14ac:dyDescent="0.25">
      <c r="A10" s="12">
        <v>6</v>
      </c>
      <c r="B10" s="38" t="s">
        <v>42</v>
      </c>
      <c r="C10" s="39">
        <v>1</v>
      </c>
      <c r="D10" s="40">
        <v>1</v>
      </c>
      <c r="E10" s="39">
        <v>0</v>
      </c>
      <c r="F10" s="41">
        <v>0</v>
      </c>
      <c r="G10" s="41">
        <v>0</v>
      </c>
      <c r="H10" s="40">
        <v>1</v>
      </c>
      <c r="I10" s="42">
        <v>0</v>
      </c>
      <c r="J10" s="20">
        <v>1</v>
      </c>
    </row>
    <row r="11" spans="1:30" s="6" customFormat="1" x14ac:dyDescent="0.25">
      <c r="A11" s="12">
        <v>7</v>
      </c>
      <c r="B11" s="33" t="s">
        <v>43</v>
      </c>
      <c r="C11" s="34">
        <v>1</v>
      </c>
      <c r="D11" s="35">
        <v>1</v>
      </c>
      <c r="E11" s="34">
        <v>0</v>
      </c>
      <c r="F11" s="36">
        <v>0</v>
      </c>
      <c r="G11" s="36">
        <v>0</v>
      </c>
      <c r="H11" s="35">
        <v>1</v>
      </c>
      <c r="I11" s="37">
        <v>0</v>
      </c>
      <c r="J11" s="24">
        <v>0</v>
      </c>
    </row>
    <row r="12" spans="1:30" s="6" customFormat="1" x14ac:dyDescent="0.25">
      <c r="A12" s="27">
        <v>8</v>
      </c>
      <c r="B12" s="38" t="s">
        <v>44</v>
      </c>
      <c r="C12" s="39">
        <v>1</v>
      </c>
      <c r="D12" s="40">
        <v>1</v>
      </c>
      <c r="E12" s="39">
        <v>0</v>
      </c>
      <c r="F12" s="41">
        <v>0</v>
      </c>
      <c r="G12" s="41">
        <v>0</v>
      </c>
      <c r="H12" s="40">
        <v>1</v>
      </c>
      <c r="I12" s="42">
        <v>1</v>
      </c>
      <c r="J12" s="20">
        <v>0</v>
      </c>
    </row>
    <row r="13" spans="1:30" s="6" customFormat="1" x14ac:dyDescent="0.25">
      <c r="A13" s="12">
        <v>9</v>
      </c>
      <c r="B13" s="33" t="s">
        <v>45</v>
      </c>
      <c r="C13" s="34">
        <v>3</v>
      </c>
      <c r="D13" s="35">
        <v>3</v>
      </c>
      <c r="E13" s="34">
        <v>1</v>
      </c>
      <c r="F13" s="36">
        <v>1</v>
      </c>
      <c r="G13" s="36">
        <v>1</v>
      </c>
      <c r="H13" s="35">
        <v>1</v>
      </c>
      <c r="I13" s="37">
        <v>1</v>
      </c>
      <c r="J13" s="24">
        <v>0</v>
      </c>
    </row>
    <row r="14" spans="1:30" s="6" customFormat="1" x14ac:dyDescent="0.25">
      <c r="A14" s="12">
        <v>10</v>
      </c>
      <c r="B14" s="28" t="s">
        <v>46</v>
      </c>
      <c r="C14" s="29">
        <v>1</v>
      </c>
      <c r="D14" s="30">
        <v>1</v>
      </c>
      <c r="E14" s="29">
        <v>1</v>
      </c>
      <c r="F14" s="31">
        <v>1</v>
      </c>
      <c r="G14" s="31">
        <v>1</v>
      </c>
      <c r="H14" s="30">
        <v>1</v>
      </c>
      <c r="I14" s="32">
        <v>0</v>
      </c>
      <c r="J14" s="20">
        <v>1</v>
      </c>
    </row>
    <row r="15" spans="1:30" s="6" customFormat="1" x14ac:dyDescent="0.25">
      <c r="A15" s="12">
        <v>11</v>
      </c>
      <c r="B15" s="33" t="s">
        <v>47</v>
      </c>
      <c r="C15" s="27">
        <v>1</v>
      </c>
      <c r="D15" s="43">
        <v>1</v>
      </c>
      <c r="E15" s="27">
        <v>1</v>
      </c>
      <c r="F15" s="44">
        <v>1</v>
      </c>
      <c r="G15" s="44">
        <v>1</v>
      </c>
      <c r="H15" s="43">
        <v>1</v>
      </c>
      <c r="I15" s="45">
        <v>0</v>
      </c>
      <c r="J15" s="24">
        <v>0</v>
      </c>
    </row>
    <row r="16" spans="1:30" s="6" customFormat="1" x14ac:dyDescent="0.25">
      <c r="A16" s="12">
        <v>12</v>
      </c>
      <c r="B16" s="46" t="s">
        <v>48</v>
      </c>
      <c r="C16" s="29">
        <v>1</v>
      </c>
      <c r="D16" s="47">
        <v>1</v>
      </c>
      <c r="E16" s="29">
        <v>0</v>
      </c>
      <c r="F16" s="31">
        <v>0</v>
      </c>
      <c r="G16" s="31">
        <v>0</v>
      </c>
      <c r="H16" s="30">
        <v>1</v>
      </c>
      <c r="I16" s="32">
        <v>0</v>
      </c>
      <c r="J16" s="20">
        <v>0</v>
      </c>
    </row>
    <row r="17" spans="1:10" s="6" customFormat="1" x14ac:dyDescent="0.25">
      <c r="A17" s="12">
        <v>13</v>
      </c>
      <c r="B17" s="48" t="s">
        <v>49</v>
      </c>
      <c r="C17" s="27">
        <v>1</v>
      </c>
      <c r="D17" s="49">
        <v>1</v>
      </c>
      <c r="E17" s="27">
        <v>0</v>
      </c>
      <c r="F17" s="44">
        <v>0</v>
      </c>
      <c r="G17" s="44">
        <v>0</v>
      </c>
      <c r="H17" s="43">
        <v>1</v>
      </c>
      <c r="I17" s="45">
        <v>0</v>
      </c>
      <c r="J17" s="24">
        <v>1</v>
      </c>
    </row>
    <row r="18" spans="1:10" s="6" customFormat="1" x14ac:dyDescent="0.25">
      <c r="A18" s="27">
        <v>14</v>
      </c>
      <c r="B18" s="46" t="s">
        <v>50</v>
      </c>
      <c r="C18" s="29">
        <v>1</v>
      </c>
      <c r="D18" s="47">
        <v>1</v>
      </c>
      <c r="E18" s="29">
        <v>0</v>
      </c>
      <c r="F18" s="31">
        <v>0</v>
      </c>
      <c r="G18" s="31">
        <v>0</v>
      </c>
      <c r="H18" s="30">
        <v>1</v>
      </c>
      <c r="I18" s="32">
        <v>0</v>
      </c>
      <c r="J18" s="20">
        <v>0</v>
      </c>
    </row>
    <row r="19" spans="1:10" s="6" customFormat="1" x14ac:dyDescent="0.25">
      <c r="A19" s="12">
        <v>15</v>
      </c>
      <c r="B19" s="48" t="s">
        <v>51</v>
      </c>
      <c r="C19" s="27">
        <v>1</v>
      </c>
      <c r="D19" s="49">
        <v>1</v>
      </c>
      <c r="E19" s="27">
        <v>0</v>
      </c>
      <c r="F19" s="44">
        <v>0</v>
      </c>
      <c r="G19" s="44">
        <v>0</v>
      </c>
      <c r="H19" s="43">
        <v>1</v>
      </c>
      <c r="I19" s="45">
        <v>0</v>
      </c>
      <c r="J19" s="24">
        <v>1</v>
      </c>
    </row>
    <row r="20" spans="1:10" s="6" customFormat="1" x14ac:dyDescent="0.25">
      <c r="A20" s="12">
        <v>16</v>
      </c>
      <c r="B20" s="46" t="s">
        <v>52</v>
      </c>
      <c r="C20" s="29">
        <v>1</v>
      </c>
      <c r="D20" s="47">
        <v>1</v>
      </c>
      <c r="E20" s="29">
        <v>0</v>
      </c>
      <c r="F20" s="31">
        <v>0</v>
      </c>
      <c r="G20" s="31">
        <v>0</v>
      </c>
      <c r="H20" s="30">
        <v>1</v>
      </c>
      <c r="I20" s="32">
        <v>0</v>
      </c>
      <c r="J20" s="20">
        <v>1</v>
      </c>
    </row>
    <row r="21" spans="1:10" s="6" customFormat="1" x14ac:dyDescent="0.25">
      <c r="A21" s="12">
        <v>17</v>
      </c>
      <c r="B21" s="48" t="s">
        <v>53</v>
      </c>
      <c r="C21" s="27">
        <v>1</v>
      </c>
      <c r="D21" s="49">
        <v>1</v>
      </c>
      <c r="E21" s="27">
        <v>0</v>
      </c>
      <c r="F21" s="44">
        <v>0</v>
      </c>
      <c r="G21" s="44">
        <v>0</v>
      </c>
      <c r="H21" s="43">
        <v>1</v>
      </c>
      <c r="I21" s="45">
        <v>0</v>
      </c>
      <c r="J21" s="24">
        <v>1</v>
      </c>
    </row>
    <row r="22" spans="1:10" s="6" customFormat="1" x14ac:dyDescent="0.25">
      <c r="A22" s="27">
        <v>18</v>
      </c>
      <c r="B22" s="46" t="s">
        <v>54</v>
      </c>
      <c r="C22" s="29">
        <v>1</v>
      </c>
      <c r="D22" s="47">
        <v>1</v>
      </c>
      <c r="E22" s="29">
        <v>0</v>
      </c>
      <c r="F22" s="31">
        <v>0</v>
      </c>
      <c r="G22" s="31">
        <v>0</v>
      </c>
      <c r="H22" s="30">
        <v>1</v>
      </c>
      <c r="I22" s="32">
        <v>0</v>
      </c>
      <c r="J22" s="20">
        <v>1</v>
      </c>
    </row>
    <row r="23" spans="1:10" s="6" customFormat="1" x14ac:dyDescent="0.25">
      <c r="A23" s="12">
        <v>19</v>
      </c>
      <c r="B23" s="48" t="s">
        <v>55</v>
      </c>
      <c r="C23" s="27">
        <v>1</v>
      </c>
      <c r="D23" s="49">
        <v>1</v>
      </c>
      <c r="E23" s="27">
        <v>0</v>
      </c>
      <c r="F23" s="44">
        <v>0</v>
      </c>
      <c r="G23" s="44">
        <v>0</v>
      </c>
      <c r="H23" s="43">
        <v>1</v>
      </c>
      <c r="I23" s="45">
        <v>0</v>
      </c>
      <c r="J23" s="24">
        <v>1</v>
      </c>
    </row>
    <row r="24" spans="1:10" s="6" customFormat="1" x14ac:dyDescent="0.25">
      <c r="A24" s="12">
        <v>20</v>
      </c>
      <c r="B24" s="46" t="s">
        <v>56</v>
      </c>
      <c r="C24" s="29">
        <v>1</v>
      </c>
      <c r="D24" s="47">
        <v>1</v>
      </c>
      <c r="E24" s="29">
        <v>0</v>
      </c>
      <c r="F24" s="31">
        <v>0</v>
      </c>
      <c r="G24" s="31">
        <v>0</v>
      </c>
      <c r="H24" s="30">
        <v>1</v>
      </c>
      <c r="I24" s="32">
        <v>0</v>
      </c>
      <c r="J24" s="20">
        <v>0</v>
      </c>
    </row>
    <row r="25" spans="1:10" s="6" customFormat="1" x14ac:dyDescent="0.25">
      <c r="A25" s="12">
        <v>21</v>
      </c>
      <c r="B25" s="48" t="s">
        <v>57</v>
      </c>
      <c r="C25" s="27">
        <v>1</v>
      </c>
      <c r="D25" s="49">
        <v>1</v>
      </c>
      <c r="E25" s="27">
        <v>0</v>
      </c>
      <c r="F25" s="44">
        <v>0</v>
      </c>
      <c r="G25" s="44">
        <v>0</v>
      </c>
      <c r="H25" s="43">
        <v>1</v>
      </c>
      <c r="I25" s="45">
        <v>0</v>
      </c>
      <c r="J25" s="24">
        <v>0</v>
      </c>
    </row>
    <row r="26" spans="1:10" s="6" customFormat="1" x14ac:dyDescent="0.25">
      <c r="A26" s="12">
        <v>22</v>
      </c>
      <c r="B26" s="46" t="s">
        <v>58</v>
      </c>
      <c r="C26" s="29">
        <v>1</v>
      </c>
      <c r="D26" s="47">
        <v>1</v>
      </c>
      <c r="E26" s="29">
        <v>0</v>
      </c>
      <c r="F26" s="31">
        <v>0</v>
      </c>
      <c r="G26" s="31">
        <v>0</v>
      </c>
      <c r="H26" s="30">
        <v>1</v>
      </c>
      <c r="I26" s="32">
        <v>0</v>
      </c>
      <c r="J26" s="20">
        <v>1</v>
      </c>
    </row>
    <row r="27" spans="1:10" s="6" customFormat="1" x14ac:dyDescent="0.25">
      <c r="A27" s="12">
        <v>23</v>
      </c>
      <c r="B27" s="48" t="s">
        <v>59</v>
      </c>
      <c r="C27" s="27">
        <v>1</v>
      </c>
      <c r="D27" s="49">
        <v>1</v>
      </c>
      <c r="E27" s="27">
        <v>0</v>
      </c>
      <c r="F27" s="44">
        <v>0</v>
      </c>
      <c r="G27" s="44">
        <v>0</v>
      </c>
      <c r="H27" s="43">
        <v>1</v>
      </c>
      <c r="I27" s="45">
        <v>0</v>
      </c>
      <c r="J27" s="24">
        <v>0</v>
      </c>
    </row>
    <row r="28" spans="1:10" s="6" customFormat="1" x14ac:dyDescent="0.25">
      <c r="A28" s="27">
        <v>24</v>
      </c>
      <c r="B28" s="50" t="s">
        <v>60</v>
      </c>
      <c r="C28" s="27">
        <v>2</v>
      </c>
      <c r="D28" s="43">
        <v>2</v>
      </c>
      <c r="E28" s="27">
        <v>2</v>
      </c>
      <c r="F28" s="44">
        <v>1</v>
      </c>
      <c r="G28" s="44">
        <v>1</v>
      </c>
      <c r="H28" s="43">
        <v>1</v>
      </c>
      <c r="I28" s="45">
        <v>2</v>
      </c>
      <c r="J28" s="24">
        <v>1</v>
      </c>
    </row>
    <row r="29" spans="1:10" s="6" customFormat="1" x14ac:dyDescent="0.25">
      <c r="A29" s="12">
        <v>25</v>
      </c>
      <c r="B29" s="28" t="s">
        <v>61</v>
      </c>
      <c r="C29" s="29">
        <v>3</v>
      </c>
      <c r="D29" s="30">
        <v>2</v>
      </c>
      <c r="E29" s="29">
        <v>1</v>
      </c>
      <c r="F29" s="31">
        <v>1</v>
      </c>
      <c r="G29" s="31">
        <v>1</v>
      </c>
      <c r="H29" s="30">
        <v>1</v>
      </c>
      <c r="I29" s="32">
        <v>1</v>
      </c>
      <c r="J29" s="20">
        <v>0</v>
      </c>
    </row>
    <row r="30" spans="1:10" s="6" customFormat="1" ht="15.75" x14ac:dyDescent="0.25">
      <c r="A30" s="12">
        <v>26</v>
      </c>
      <c r="B30" s="51" t="s">
        <v>62</v>
      </c>
      <c r="C30" s="27">
        <v>3</v>
      </c>
      <c r="D30" s="43">
        <v>2</v>
      </c>
      <c r="E30" s="27">
        <v>1</v>
      </c>
      <c r="F30" s="44">
        <v>1</v>
      </c>
      <c r="G30" s="44">
        <v>1</v>
      </c>
      <c r="H30" s="43">
        <v>1</v>
      </c>
      <c r="I30" s="45">
        <v>1</v>
      </c>
      <c r="J30" s="24">
        <v>1</v>
      </c>
    </row>
    <row r="31" spans="1:10" s="6" customFormat="1" x14ac:dyDescent="0.25">
      <c r="A31" s="12">
        <v>27</v>
      </c>
      <c r="B31" s="46" t="s">
        <v>63</v>
      </c>
      <c r="C31" s="29">
        <v>1</v>
      </c>
      <c r="D31" s="30">
        <v>1</v>
      </c>
      <c r="E31" s="29">
        <v>0</v>
      </c>
      <c r="F31" s="31">
        <v>0</v>
      </c>
      <c r="G31" s="31">
        <v>0</v>
      </c>
      <c r="H31" s="30">
        <v>1</v>
      </c>
      <c r="I31" s="32">
        <v>0</v>
      </c>
      <c r="J31" s="20">
        <v>1</v>
      </c>
    </row>
    <row r="32" spans="1:10" s="6" customFormat="1" x14ac:dyDescent="0.25">
      <c r="A32" s="27">
        <v>28</v>
      </c>
      <c r="B32" s="48" t="s">
        <v>64</v>
      </c>
      <c r="C32" s="27">
        <v>1</v>
      </c>
      <c r="D32" s="43">
        <v>1</v>
      </c>
      <c r="E32" s="27">
        <v>0</v>
      </c>
      <c r="F32" s="44">
        <v>0</v>
      </c>
      <c r="G32" s="44">
        <v>0</v>
      </c>
      <c r="H32" s="43">
        <v>1</v>
      </c>
      <c r="I32" s="45">
        <v>0</v>
      </c>
      <c r="J32" s="24">
        <v>0</v>
      </c>
    </row>
    <row r="33" spans="1:10" s="6" customFormat="1" x14ac:dyDescent="0.25">
      <c r="A33" s="12">
        <v>29</v>
      </c>
      <c r="B33" s="46" t="s">
        <v>65</v>
      </c>
      <c r="C33" s="29">
        <v>1</v>
      </c>
      <c r="D33" s="30">
        <v>1</v>
      </c>
      <c r="E33" s="29">
        <v>0</v>
      </c>
      <c r="F33" s="31">
        <v>0</v>
      </c>
      <c r="G33" s="31">
        <v>0</v>
      </c>
      <c r="H33" s="30">
        <v>1</v>
      </c>
      <c r="I33" s="32">
        <v>0</v>
      </c>
      <c r="J33" s="20">
        <v>1</v>
      </c>
    </row>
    <row r="34" spans="1:10" s="6" customFormat="1" x14ac:dyDescent="0.25">
      <c r="A34" s="12">
        <v>30</v>
      </c>
      <c r="B34" s="48" t="s">
        <v>66</v>
      </c>
      <c r="C34" s="27">
        <v>1</v>
      </c>
      <c r="D34" s="43">
        <v>1</v>
      </c>
      <c r="E34" s="27">
        <v>0</v>
      </c>
      <c r="F34" s="44">
        <v>0</v>
      </c>
      <c r="G34" s="44">
        <v>0</v>
      </c>
      <c r="H34" s="43">
        <v>1</v>
      </c>
      <c r="I34" s="45">
        <v>0</v>
      </c>
      <c r="J34" s="24">
        <v>0</v>
      </c>
    </row>
    <row r="35" spans="1:10" s="6" customFormat="1" x14ac:dyDescent="0.25">
      <c r="A35" s="12">
        <v>31</v>
      </c>
      <c r="B35" s="46" t="s">
        <v>67</v>
      </c>
      <c r="C35" s="29">
        <v>1</v>
      </c>
      <c r="D35" s="30">
        <v>1</v>
      </c>
      <c r="E35" s="29">
        <v>0</v>
      </c>
      <c r="F35" s="31">
        <v>0</v>
      </c>
      <c r="G35" s="31">
        <v>0</v>
      </c>
      <c r="H35" s="30">
        <v>1</v>
      </c>
      <c r="I35" s="32">
        <v>0</v>
      </c>
      <c r="J35" s="20">
        <v>0</v>
      </c>
    </row>
    <row r="36" spans="1:10" s="6" customFormat="1" x14ac:dyDescent="0.25">
      <c r="A36" s="12">
        <v>32</v>
      </c>
      <c r="B36" s="48" t="s">
        <v>68</v>
      </c>
      <c r="C36" s="27">
        <v>1</v>
      </c>
      <c r="D36" s="43">
        <v>1</v>
      </c>
      <c r="E36" s="27">
        <v>0</v>
      </c>
      <c r="F36" s="44">
        <v>0</v>
      </c>
      <c r="G36" s="44">
        <v>0</v>
      </c>
      <c r="H36" s="43">
        <v>1</v>
      </c>
      <c r="I36" s="45">
        <v>0</v>
      </c>
      <c r="J36" s="24">
        <v>1</v>
      </c>
    </row>
    <row r="37" spans="1:10" s="6" customFormat="1" x14ac:dyDescent="0.25">
      <c r="A37" s="12">
        <v>33</v>
      </c>
      <c r="B37" s="46" t="s">
        <v>69</v>
      </c>
      <c r="C37" s="29">
        <v>1</v>
      </c>
      <c r="D37" s="30">
        <v>1</v>
      </c>
      <c r="E37" s="29">
        <v>0</v>
      </c>
      <c r="F37" s="31">
        <v>0</v>
      </c>
      <c r="G37" s="31">
        <v>0</v>
      </c>
      <c r="H37" s="30">
        <v>1</v>
      </c>
      <c r="I37" s="32">
        <v>0</v>
      </c>
      <c r="J37" s="20">
        <v>0</v>
      </c>
    </row>
    <row r="38" spans="1:10" s="6" customFormat="1" x14ac:dyDescent="0.25">
      <c r="A38" s="27">
        <v>34</v>
      </c>
      <c r="B38" s="52" t="s">
        <v>70</v>
      </c>
      <c r="C38" s="27">
        <v>2</v>
      </c>
      <c r="D38" s="43">
        <v>1</v>
      </c>
      <c r="E38" s="27">
        <v>0</v>
      </c>
      <c r="F38" s="44">
        <v>0</v>
      </c>
      <c r="G38" s="44">
        <v>1</v>
      </c>
      <c r="H38" s="43">
        <v>1</v>
      </c>
      <c r="I38" s="45">
        <v>1</v>
      </c>
      <c r="J38" s="24">
        <v>1</v>
      </c>
    </row>
    <row r="39" spans="1:10" s="6" customFormat="1" x14ac:dyDescent="0.25">
      <c r="A39" s="12">
        <v>35</v>
      </c>
      <c r="B39" s="28" t="s">
        <v>71</v>
      </c>
      <c r="C39" s="29">
        <v>3</v>
      </c>
      <c r="D39" s="30">
        <v>3</v>
      </c>
      <c r="E39" s="29">
        <v>3</v>
      </c>
      <c r="F39" s="31">
        <v>1</v>
      </c>
      <c r="G39" s="31">
        <v>1</v>
      </c>
      <c r="H39" s="30">
        <v>1</v>
      </c>
      <c r="I39" s="32">
        <v>1</v>
      </c>
      <c r="J39" s="20">
        <v>0</v>
      </c>
    </row>
    <row r="40" spans="1:10" s="6" customFormat="1" x14ac:dyDescent="0.25">
      <c r="A40" s="12">
        <v>36</v>
      </c>
      <c r="B40" s="33" t="s">
        <v>72</v>
      </c>
      <c r="C40" s="27">
        <v>3</v>
      </c>
      <c r="D40" s="43">
        <v>3</v>
      </c>
      <c r="E40" s="27">
        <v>3</v>
      </c>
      <c r="F40" s="44">
        <v>1</v>
      </c>
      <c r="G40" s="44">
        <v>1</v>
      </c>
      <c r="H40" s="43">
        <v>1</v>
      </c>
      <c r="I40" s="45">
        <v>1</v>
      </c>
      <c r="J40" s="24">
        <v>0</v>
      </c>
    </row>
    <row r="41" spans="1:10" s="6" customFormat="1" x14ac:dyDescent="0.25">
      <c r="A41" s="12">
        <v>37</v>
      </c>
      <c r="B41" s="46" t="s">
        <v>73</v>
      </c>
      <c r="C41" s="29">
        <v>1</v>
      </c>
      <c r="D41" s="47">
        <v>1</v>
      </c>
      <c r="E41" s="29">
        <v>0</v>
      </c>
      <c r="F41" s="31">
        <v>0</v>
      </c>
      <c r="G41" s="31">
        <v>0</v>
      </c>
      <c r="H41" s="30">
        <v>1</v>
      </c>
      <c r="I41" s="32">
        <v>0</v>
      </c>
      <c r="J41" s="20">
        <v>0</v>
      </c>
    </row>
    <row r="42" spans="1:10" s="6" customFormat="1" x14ac:dyDescent="0.25">
      <c r="A42" s="27">
        <v>38</v>
      </c>
      <c r="B42" s="48" t="s">
        <v>74</v>
      </c>
      <c r="C42" s="27">
        <v>1</v>
      </c>
      <c r="D42" s="49">
        <v>1</v>
      </c>
      <c r="E42" s="27">
        <v>0</v>
      </c>
      <c r="F42" s="44">
        <v>0</v>
      </c>
      <c r="G42" s="44">
        <v>0</v>
      </c>
      <c r="H42" s="43">
        <v>1</v>
      </c>
      <c r="I42" s="45">
        <v>0</v>
      </c>
      <c r="J42" s="24">
        <v>0</v>
      </c>
    </row>
    <row r="43" spans="1:10" s="6" customFormat="1" x14ac:dyDescent="0.25">
      <c r="A43" s="12">
        <v>39</v>
      </c>
      <c r="B43" s="46" t="s">
        <v>75</v>
      </c>
      <c r="C43" s="29">
        <v>1</v>
      </c>
      <c r="D43" s="47">
        <v>1</v>
      </c>
      <c r="E43" s="29">
        <v>0</v>
      </c>
      <c r="F43" s="31">
        <v>0</v>
      </c>
      <c r="G43" s="31">
        <v>0</v>
      </c>
      <c r="H43" s="30">
        <v>1</v>
      </c>
      <c r="I43" s="32">
        <v>0</v>
      </c>
      <c r="J43" s="20">
        <v>0</v>
      </c>
    </row>
    <row r="44" spans="1:10" s="6" customFormat="1" x14ac:dyDescent="0.25">
      <c r="A44" s="12">
        <v>40</v>
      </c>
      <c r="B44" s="48" t="s">
        <v>76</v>
      </c>
      <c r="C44" s="27">
        <v>1</v>
      </c>
      <c r="D44" s="49">
        <v>1</v>
      </c>
      <c r="E44" s="27">
        <v>0</v>
      </c>
      <c r="F44" s="44">
        <v>0</v>
      </c>
      <c r="G44" s="44">
        <v>0</v>
      </c>
      <c r="H44" s="43">
        <v>1</v>
      </c>
      <c r="I44" s="45">
        <v>0</v>
      </c>
      <c r="J44" s="24">
        <v>0</v>
      </c>
    </row>
    <row r="45" spans="1:10" s="6" customFormat="1" x14ac:dyDescent="0.25">
      <c r="A45" s="12">
        <v>41</v>
      </c>
      <c r="B45" s="46" t="s">
        <v>77</v>
      </c>
      <c r="C45" s="29">
        <v>1</v>
      </c>
      <c r="D45" s="47">
        <v>1</v>
      </c>
      <c r="E45" s="29">
        <v>0</v>
      </c>
      <c r="F45" s="31">
        <v>0</v>
      </c>
      <c r="G45" s="31">
        <v>0</v>
      </c>
      <c r="H45" s="30">
        <v>1</v>
      </c>
      <c r="I45" s="32">
        <v>0</v>
      </c>
      <c r="J45" s="20">
        <v>1</v>
      </c>
    </row>
    <row r="46" spans="1:10" s="6" customFormat="1" x14ac:dyDescent="0.25">
      <c r="A46" s="12">
        <v>42</v>
      </c>
      <c r="B46" s="48" t="s">
        <v>78</v>
      </c>
      <c r="C46" s="27">
        <v>1</v>
      </c>
      <c r="D46" s="49">
        <v>1</v>
      </c>
      <c r="E46" s="27">
        <v>0</v>
      </c>
      <c r="F46" s="44">
        <v>0</v>
      </c>
      <c r="G46" s="44">
        <v>0</v>
      </c>
      <c r="H46" s="43">
        <v>1</v>
      </c>
      <c r="I46" s="45">
        <v>0</v>
      </c>
      <c r="J46" s="24">
        <v>0</v>
      </c>
    </row>
    <row r="47" spans="1:10" s="6" customFormat="1" x14ac:dyDescent="0.25">
      <c r="A47" s="12">
        <v>43</v>
      </c>
      <c r="B47" s="46" t="s">
        <v>79</v>
      </c>
      <c r="C47" s="29">
        <v>1</v>
      </c>
      <c r="D47" s="47">
        <v>1</v>
      </c>
      <c r="E47" s="29">
        <v>0</v>
      </c>
      <c r="F47" s="31">
        <v>0</v>
      </c>
      <c r="G47" s="31">
        <v>0</v>
      </c>
      <c r="H47" s="30">
        <v>1</v>
      </c>
      <c r="I47" s="32">
        <v>0</v>
      </c>
      <c r="J47" s="20">
        <v>0</v>
      </c>
    </row>
    <row r="48" spans="1:10" s="6" customFormat="1" x14ac:dyDescent="0.25">
      <c r="A48" s="27">
        <v>44</v>
      </c>
      <c r="B48" s="48" t="s">
        <v>80</v>
      </c>
      <c r="C48" s="27">
        <v>1</v>
      </c>
      <c r="D48" s="49">
        <v>1</v>
      </c>
      <c r="E48" s="27">
        <v>0</v>
      </c>
      <c r="F48" s="44">
        <v>0</v>
      </c>
      <c r="G48" s="44">
        <v>0</v>
      </c>
      <c r="H48" s="43">
        <v>1</v>
      </c>
      <c r="I48" s="45">
        <v>0</v>
      </c>
      <c r="J48" s="24">
        <v>0</v>
      </c>
    </row>
    <row r="49" spans="1:31" s="6" customFormat="1" x14ac:dyDescent="0.25">
      <c r="A49" s="12">
        <v>45</v>
      </c>
      <c r="B49" s="46" t="s">
        <v>81</v>
      </c>
      <c r="C49" s="29">
        <v>1</v>
      </c>
      <c r="D49" s="47">
        <v>1</v>
      </c>
      <c r="E49" s="29">
        <v>0</v>
      </c>
      <c r="F49" s="31">
        <v>0</v>
      </c>
      <c r="G49" s="31">
        <v>0</v>
      </c>
      <c r="H49" s="30">
        <v>1</v>
      </c>
      <c r="I49" s="32">
        <v>0</v>
      </c>
      <c r="J49" s="20">
        <v>0</v>
      </c>
    </row>
    <row r="50" spans="1:31" s="6" customFormat="1" x14ac:dyDescent="0.25">
      <c r="A50" s="12">
        <v>46</v>
      </c>
      <c r="B50" s="48" t="s">
        <v>82</v>
      </c>
      <c r="C50" s="27">
        <v>1</v>
      </c>
      <c r="D50" s="49">
        <v>1</v>
      </c>
      <c r="E50" s="27">
        <v>0</v>
      </c>
      <c r="F50" s="44">
        <v>0</v>
      </c>
      <c r="G50" s="44">
        <v>0</v>
      </c>
      <c r="H50" s="43">
        <v>1</v>
      </c>
      <c r="I50" s="45">
        <v>0</v>
      </c>
      <c r="J50" s="24">
        <v>0</v>
      </c>
    </row>
    <row r="51" spans="1:31" s="6" customFormat="1" x14ac:dyDescent="0.25">
      <c r="A51" s="12">
        <v>47</v>
      </c>
      <c r="B51" s="46" t="s">
        <v>83</v>
      </c>
      <c r="C51" s="29">
        <v>1</v>
      </c>
      <c r="D51" s="47">
        <v>1</v>
      </c>
      <c r="E51" s="29">
        <v>0</v>
      </c>
      <c r="F51" s="31">
        <v>0</v>
      </c>
      <c r="G51" s="31">
        <v>0</v>
      </c>
      <c r="H51" s="30">
        <v>1</v>
      </c>
      <c r="I51" s="32">
        <v>0</v>
      </c>
      <c r="J51" s="20">
        <v>0</v>
      </c>
    </row>
    <row r="52" spans="1:31" s="6" customFormat="1" x14ac:dyDescent="0.25">
      <c r="A52" s="27">
        <v>48</v>
      </c>
      <c r="B52" s="52" t="s">
        <v>84</v>
      </c>
      <c r="C52" s="27">
        <v>1</v>
      </c>
      <c r="D52" s="43">
        <v>1</v>
      </c>
      <c r="E52" s="27">
        <v>1</v>
      </c>
      <c r="F52" s="44">
        <v>1</v>
      </c>
      <c r="G52" s="44">
        <v>1</v>
      </c>
      <c r="H52" s="43">
        <v>1</v>
      </c>
      <c r="I52" s="45">
        <v>1</v>
      </c>
      <c r="J52" s="24">
        <v>0</v>
      </c>
    </row>
    <row r="53" spans="1:31" s="6" customFormat="1" x14ac:dyDescent="0.25">
      <c r="A53" s="12">
        <v>49</v>
      </c>
      <c r="B53" s="28" t="s">
        <v>85</v>
      </c>
      <c r="C53" s="29">
        <v>2</v>
      </c>
      <c r="D53" s="30">
        <v>2</v>
      </c>
      <c r="E53" s="29">
        <v>1</v>
      </c>
      <c r="F53" s="31">
        <v>1</v>
      </c>
      <c r="G53" s="31">
        <v>1</v>
      </c>
      <c r="H53" s="30">
        <v>1</v>
      </c>
      <c r="I53" s="32">
        <v>2</v>
      </c>
      <c r="J53" s="20">
        <v>0</v>
      </c>
    </row>
    <row r="54" spans="1:31" s="6" customFormat="1" x14ac:dyDescent="0.25">
      <c r="A54" s="12">
        <v>50</v>
      </c>
      <c r="B54" s="50" t="s">
        <v>86</v>
      </c>
      <c r="C54" s="27">
        <v>2</v>
      </c>
      <c r="D54" s="43">
        <v>1</v>
      </c>
      <c r="E54" s="27">
        <v>2</v>
      </c>
      <c r="F54" s="44">
        <v>2</v>
      </c>
      <c r="G54" s="44">
        <v>1</v>
      </c>
      <c r="H54" s="43">
        <v>2</v>
      </c>
      <c r="I54" s="45">
        <v>2</v>
      </c>
      <c r="J54" s="24">
        <v>0</v>
      </c>
    </row>
    <row r="55" spans="1:31" s="6" customFormat="1" x14ac:dyDescent="0.25">
      <c r="A55" s="12">
        <v>51</v>
      </c>
      <c r="B55" s="28" t="s">
        <v>87</v>
      </c>
      <c r="C55" s="29">
        <v>2</v>
      </c>
      <c r="D55" s="30">
        <v>2</v>
      </c>
      <c r="E55" s="29">
        <v>1</v>
      </c>
      <c r="F55" s="31">
        <v>1</v>
      </c>
      <c r="G55" s="31">
        <v>1</v>
      </c>
      <c r="H55" s="30">
        <v>1</v>
      </c>
      <c r="I55" s="32">
        <v>3</v>
      </c>
      <c r="J55" s="20">
        <v>0</v>
      </c>
    </row>
    <row r="56" spans="1:31" s="6" customFormat="1" x14ac:dyDescent="0.25">
      <c r="A56" s="12">
        <v>52</v>
      </c>
      <c r="B56" s="33" t="s">
        <v>88</v>
      </c>
      <c r="C56" s="27">
        <v>2</v>
      </c>
      <c r="D56" s="43">
        <v>2</v>
      </c>
      <c r="E56" s="27">
        <v>2</v>
      </c>
      <c r="F56" s="44">
        <v>1</v>
      </c>
      <c r="G56" s="44">
        <v>1</v>
      </c>
      <c r="H56" s="43">
        <v>1</v>
      </c>
      <c r="I56" s="45">
        <v>1</v>
      </c>
      <c r="J56" s="24">
        <v>0</v>
      </c>
    </row>
    <row r="57" spans="1:31" x14ac:dyDescent="0.25">
      <c r="A57" s="12">
        <v>53</v>
      </c>
      <c r="B57" s="46" t="s">
        <v>89</v>
      </c>
      <c r="C57" s="29">
        <v>1</v>
      </c>
      <c r="D57" s="30">
        <v>1</v>
      </c>
      <c r="E57" s="29">
        <v>0</v>
      </c>
      <c r="F57" s="31">
        <v>0</v>
      </c>
      <c r="G57" s="31">
        <v>0</v>
      </c>
      <c r="H57" s="53">
        <v>1</v>
      </c>
      <c r="I57" s="32">
        <v>0</v>
      </c>
      <c r="J57" s="20">
        <v>1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spans="1:31" s="6" customFormat="1" x14ac:dyDescent="0.25">
      <c r="A58" s="27">
        <v>54</v>
      </c>
      <c r="B58" s="48" t="s">
        <v>90</v>
      </c>
      <c r="C58" s="54">
        <v>1</v>
      </c>
      <c r="D58" s="55">
        <v>1</v>
      </c>
      <c r="E58" s="27">
        <v>0</v>
      </c>
      <c r="F58" s="44">
        <v>0</v>
      </c>
      <c r="G58" s="44">
        <v>0</v>
      </c>
      <c r="H58" s="43">
        <v>1</v>
      </c>
      <c r="I58" s="45">
        <v>0</v>
      </c>
      <c r="J58" s="24">
        <v>0</v>
      </c>
    </row>
    <row r="59" spans="1:31" s="6" customFormat="1" x14ac:dyDescent="0.25">
      <c r="A59" s="12">
        <v>55</v>
      </c>
      <c r="B59" s="46" t="s">
        <v>91</v>
      </c>
      <c r="C59" s="29">
        <v>1</v>
      </c>
      <c r="D59" s="30">
        <v>1</v>
      </c>
      <c r="E59" s="29">
        <v>0</v>
      </c>
      <c r="F59" s="31">
        <v>0</v>
      </c>
      <c r="G59" s="31">
        <v>0</v>
      </c>
      <c r="H59" s="30">
        <v>1</v>
      </c>
      <c r="I59" s="32">
        <v>0</v>
      </c>
      <c r="J59" s="20">
        <v>0</v>
      </c>
    </row>
    <row r="60" spans="1:31" s="6" customFormat="1" x14ac:dyDescent="0.25">
      <c r="A60" s="12">
        <v>56</v>
      </c>
      <c r="B60" s="48" t="s">
        <v>92</v>
      </c>
      <c r="C60" s="54">
        <v>1</v>
      </c>
      <c r="D60" s="55">
        <v>1</v>
      </c>
      <c r="E60" s="27">
        <v>0</v>
      </c>
      <c r="F60" s="44">
        <v>0</v>
      </c>
      <c r="G60" s="44">
        <v>0</v>
      </c>
      <c r="H60" s="43">
        <v>1</v>
      </c>
      <c r="I60" s="45">
        <v>0</v>
      </c>
      <c r="J60" s="24">
        <v>1</v>
      </c>
    </row>
    <row r="61" spans="1:31" s="6" customFormat="1" ht="15.75" x14ac:dyDescent="0.25">
      <c r="A61" s="12">
        <v>57</v>
      </c>
      <c r="B61" s="56" t="s">
        <v>93</v>
      </c>
      <c r="C61" s="29">
        <v>2</v>
      </c>
      <c r="D61" s="30">
        <v>1</v>
      </c>
      <c r="E61" s="29">
        <v>0</v>
      </c>
      <c r="F61" s="31">
        <v>0</v>
      </c>
      <c r="G61" s="31">
        <v>0</v>
      </c>
      <c r="H61" s="30">
        <v>1</v>
      </c>
      <c r="I61" s="32">
        <v>1</v>
      </c>
      <c r="J61" s="20">
        <v>0</v>
      </c>
    </row>
    <row r="62" spans="1:31" s="6" customFormat="1" ht="15.75" x14ac:dyDescent="0.25">
      <c r="A62" s="27">
        <v>58</v>
      </c>
      <c r="B62" s="57" t="s">
        <v>94</v>
      </c>
      <c r="C62" s="27">
        <v>3</v>
      </c>
      <c r="D62" s="43">
        <v>2</v>
      </c>
      <c r="E62" s="27">
        <v>1</v>
      </c>
      <c r="F62" s="44">
        <v>1</v>
      </c>
      <c r="G62" s="44">
        <v>1</v>
      </c>
      <c r="H62" s="43">
        <v>1</v>
      </c>
      <c r="I62" s="45">
        <v>1</v>
      </c>
      <c r="J62" s="24">
        <v>0</v>
      </c>
    </row>
    <row r="63" spans="1:31" s="6" customFormat="1" x14ac:dyDescent="0.25">
      <c r="A63" s="12">
        <v>59</v>
      </c>
      <c r="B63" s="28" t="s">
        <v>95</v>
      </c>
      <c r="C63" s="29">
        <v>4</v>
      </c>
      <c r="D63" s="30">
        <v>4</v>
      </c>
      <c r="E63" s="29">
        <v>4</v>
      </c>
      <c r="F63" s="31">
        <v>1</v>
      </c>
      <c r="G63" s="31">
        <v>1</v>
      </c>
      <c r="H63" s="30">
        <v>1</v>
      </c>
      <c r="I63" s="32">
        <v>1</v>
      </c>
      <c r="J63" s="20">
        <v>1</v>
      </c>
    </row>
    <row r="64" spans="1:31" s="6" customFormat="1" x14ac:dyDescent="0.25">
      <c r="A64" s="12">
        <v>60</v>
      </c>
      <c r="B64" s="58" t="s">
        <v>96</v>
      </c>
      <c r="C64" s="59">
        <v>2</v>
      </c>
      <c r="D64" s="60">
        <v>2</v>
      </c>
      <c r="E64" s="59">
        <v>2</v>
      </c>
      <c r="F64" s="61">
        <v>1</v>
      </c>
      <c r="G64" s="61">
        <v>1</v>
      </c>
      <c r="H64" s="60">
        <v>1</v>
      </c>
      <c r="I64" s="62">
        <v>1</v>
      </c>
      <c r="J64" s="24">
        <v>0</v>
      </c>
    </row>
    <row r="65" spans="1:20" s="6" customFormat="1" x14ac:dyDescent="0.25">
      <c r="A65" s="12">
        <v>61</v>
      </c>
      <c r="B65" s="46" t="s">
        <v>97</v>
      </c>
      <c r="C65" s="29">
        <v>1</v>
      </c>
      <c r="D65" s="47">
        <v>1</v>
      </c>
      <c r="E65" s="29">
        <v>0</v>
      </c>
      <c r="F65" s="31">
        <v>0</v>
      </c>
      <c r="G65" s="31">
        <v>0</v>
      </c>
      <c r="H65" s="30">
        <v>1</v>
      </c>
      <c r="I65" s="32">
        <v>0</v>
      </c>
      <c r="J65" s="20">
        <v>0</v>
      </c>
    </row>
    <row r="66" spans="1:20" s="6" customFormat="1" x14ac:dyDescent="0.25">
      <c r="A66" s="12">
        <v>62</v>
      </c>
      <c r="B66" s="48" t="s">
        <v>98</v>
      </c>
      <c r="C66" s="27">
        <v>1</v>
      </c>
      <c r="D66" s="49">
        <v>1</v>
      </c>
      <c r="E66" s="27">
        <v>0</v>
      </c>
      <c r="F66" s="44">
        <v>0</v>
      </c>
      <c r="G66" s="44">
        <v>0</v>
      </c>
      <c r="H66" s="43">
        <v>1</v>
      </c>
      <c r="I66" s="45">
        <v>0</v>
      </c>
      <c r="J66" s="24">
        <v>0</v>
      </c>
    </row>
    <row r="67" spans="1:20" s="6" customFormat="1" x14ac:dyDescent="0.25">
      <c r="A67" s="12">
        <v>63</v>
      </c>
      <c r="B67" s="46" t="s">
        <v>99</v>
      </c>
      <c r="C67" s="29">
        <v>1</v>
      </c>
      <c r="D67" s="47">
        <v>1</v>
      </c>
      <c r="E67" s="29">
        <v>0</v>
      </c>
      <c r="F67" s="31">
        <v>0</v>
      </c>
      <c r="G67" s="31">
        <v>0</v>
      </c>
      <c r="H67" s="30">
        <v>1</v>
      </c>
      <c r="I67" s="32">
        <v>0</v>
      </c>
      <c r="J67" s="20">
        <v>0</v>
      </c>
    </row>
    <row r="68" spans="1:20" s="6" customFormat="1" x14ac:dyDescent="0.25">
      <c r="A68" s="27">
        <v>64</v>
      </c>
      <c r="B68" s="48" t="s">
        <v>100</v>
      </c>
      <c r="C68" s="27">
        <v>1</v>
      </c>
      <c r="D68" s="49">
        <v>1</v>
      </c>
      <c r="E68" s="27">
        <v>0</v>
      </c>
      <c r="F68" s="44">
        <v>0</v>
      </c>
      <c r="G68" s="44">
        <v>0</v>
      </c>
      <c r="H68" s="43">
        <v>1</v>
      </c>
      <c r="I68" s="45">
        <v>0</v>
      </c>
      <c r="J68" s="24">
        <v>0</v>
      </c>
    </row>
    <row r="69" spans="1:20" s="6" customFormat="1" x14ac:dyDescent="0.25">
      <c r="A69" s="12">
        <v>65</v>
      </c>
      <c r="B69" s="46" t="s">
        <v>101</v>
      </c>
      <c r="C69" s="29">
        <v>1</v>
      </c>
      <c r="D69" s="47">
        <v>1</v>
      </c>
      <c r="E69" s="29">
        <v>0</v>
      </c>
      <c r="F69" s="31">
        <v>0</v>
      </c>
      <c r="G69" s="31">
        <v>0</v>
      </c>
      <c r="H69" s="30">
        <v>1</v>
      </c>
      <c r="I69" s="32">
        <v>0</v>
      </c>
      <c r="J69" s="20">
        <v>0</v>
      </c>
    </row>
    <row r="70" spans="1:20" s="6" customFormat="1" x14ac:dyDescent="0.25">
      <c r="A70" s="12">
        <v>66</v>
      </c>
      <c r="B70" s="48" t="s">
        <v>102</v>
      </c>
      <c r="C70" s="27">
        <v>1</v>
      </c>
      <c r="D70" s="49">
        <v>1</v>
      </c>
      <c r="E70" s="27">
        <v>0</v>
      </c>
      <c r="F70" s="44">
        <v>0</v>
      </c>
      <c r="G70" s="44">
        <v>0</v>
      </c>
      <c r="H70" s="43">
        <v>1</v>
      </c>
      <c r="I70" s="45">
        <v>0</v>
      </c>
      <c r="J70" s="24">
        <v>1</v>
      </c>
    </row>
    <row r="71" spans="1:20" s="6" customFormat="1" x14ac:dyDescent="0.25">
      <c r="A71" s="12">
        <v>67</v>
      </c>
      <c r="B71" s="46" t="s">
        <v>103</v>
      </c>
      <c r="C71" s="29">
        <v>1</v>
      </c>
      <c r="D71" s="47">
        <v>1</v>
      </c>
      <c r="E71" s="29">
        <v>0</v>
      </c>
      <c r="F71" s="31">
        <v>0</v>
      </c>
      <c r="G71" s="31">
        <v>0</v>
      </c>
      <c r="H71" s="30">
        <v>1</v>
      </c>
      <c r="I71" s="32">
        <v>0</v>
      </c>
      <c r="J71" s="20">
        <v>0</v>
      </c>
    </row>
    <row r="72" spans="1:20" s="6" customFormat="1" x14ac:dyDescent="0.25">
      <c r="A72" s="27">
        <v>68</v>
      </c>
      <c r="B72" s="48" t="s">
        <v>104</v>
      </c>
      <c r="C72" s="27">
        <v>1</v>
      </c>
      <c r="D72" s="49">
        <v>1</v>
      </c>
      <c r="E72" s="27">
        <v>0</v>
      </c>
      <c r="F72" s="44">
        <v>0</v>
      </c>
      <c r="G72" s="44">
        <v>0</v>
      </c>
      <c r="H72" s="43">
        <v>1</v>
      </c>
      <c r="I72" s="45">
        <v>0</v>
      </c>
      <c r="J72" s="24">
        <v>0</v>
      </c>
    </row>
    <row r="73" spans="1:20" s="6" customFormat="1" ht="15.75" thickBot="1" x14ac:dyDescent="0.3">
      <c r="A73" s="12">
        <v>69</v>
      </c>
      <c r="B73" s="63" t="s">
        <v>105</v>
      </c>
      <c r="C73" s="64">
        <v>1</v>
      </c>
      <c r="D73" s="65">
        <v>1</v>
      </c>
      <c r="E73" s="64">
        <v>0</v>
      </c>
      <c r="F73" s="66">
        <v>0</v>
      </c>
      <c r="G73" s="66">
        <v>0</v>
      </c>
      <c r="H73" s="67">
        <v>1</v>
      </c>
      <c r="I73" s="68">
        <v>0</v>
      </c>
      <c r="J73" s="69">
        <v>0</v>
      </c>
    </row>
    <row r="74" spans="1:20" ht="15.75" thickBot="1" x14ac:dyDescent="0.3">
      <c r="A74" s="91" t="s">
        <v>106</v>
      </c>
      <c r="B74" s="92"/>
      <c r="C74" s="70">
        <f>SUM(C5:C70)</f>
        <v>91</v>
      </c>
      <c r="D74" s="71">
        <f t="shared" ref="D74:J74" si="0">SUM(D5:D70)</f>
        <v>85</v>
      </c>
      <c r="E74" s="70">
        <f t="shared" si="0"/>
        <v>29</v>
      </c>
      <c r="F74" s="71">
        <f t="shared" si="0"/>
        <v>19</v>
      </c>
      <c r="G74" s="70">
        <f t="shared" si="0"/>
        <v>19</v>
      </c>
      <c r="H74" s="71">
        <f t="shared" si="0"/>
        <v>65</v>
      </c>
      <c r="I74" s="70">
        <f t="shared" si="0"/>
        <v>24</v>
      </c>
      <c r="J74" s="72">
        <f t="shared" si="0"/>
        <v>20</v>
      </c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x14ac:dyDescent="0.25">
      <c r="A75" s="6"/>
      <c r="B75" s="6"/>
      <c r="C75" s="6">
        <v>1000</v>
      </c>
      <c r="D75" s="6">
        <v>300</v>
      </c>
      <c r="E75" s="6">
        <v>1000</v>
      </c>
      <c r="F75" s="6">
        <v>50</v>
      </c>
      <c r="G75" s="6">
        <v>150</v>
      </c>
      <c r="H75" s="6">
        <v>300</v>
      </c>
      <c r="I75" s="6">
        <v>100</v>
      </c>
      <c r="J75" s="6">
        <v>15000</v>
      </c>
      <c r="K75" s="6"/>
      <c r="L75" s="6"/>
      <c r="M75" s="6"/>
      <c r="N75" s="6"/>
      <c r="O75" s="6"/>
      <c r="P75" s="6"/>
      <c r="Q75" s="6"/>
      <c r="R75" s="6"/>
    </row>
    <row r="76" spans="1:20" x14ac:dyDescent="0.25">
      <c r="A76" s="6"/>
      <c r="B76" s="6"/>
      <c r="C76" s="6">
        <f>C74*C75</f>
        <v>91000</v>
      </c>
      <c r="D76" s="6">
        <f t="shared" ref="D76:J76" si="1">D74*D75</f>
        <v>25500</v>
      </c>
      <c r="E76" s="6">
        <f t="shared" si="1"/>
        <v>29000</v>
      </c>
      <c r="F76" s="6">
        <f t="shared" si="1"/>
        <v>950</v>
      </c>
      <c r="G76" s="6">
        <f t="shared" si="1"/>
        <v>2850</v>
      </c>
      <c r="H76" s="6">
        <f t="shared" si="1"/>
        <v>19500</v>
      </c>
      <c r="I76" s="6">
        <f t="shared" si="1"/>
        <v>2400</v>
      </c>
      <c r="J76" s="6">
        <f t="shared" si="1"/>
        <v>300000</v>
      </c>
      <c r="K76" s="85">
        <f>SUM(C76:J76)</f>
        <v>471200</v>
      </c>
      <c r="L76" s="6"/>
      <c r="M76" s="6"/>
      <c r="N76" s="6"/>
      <c r="O76" s="6"/>
      <c r="P76" s="6"/>
      <c r="Q76" s="6"/>
      <c r="R76" s="6"/>
    </row>
    <row r="77" spans="1:20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20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20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20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</sheetData>
  <mergeCells count="7">
    <mergeCell ref="A74:B74"/>
    <mergeCell ref="A2:J2"/>
    <mergeCell ref="A3:A4"/>
    <mergeCell ref="B3:B4"/>
    <mergeCell ref="C3:D3"/>
    <mergeCell ref="E3:H3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Общее</vt:lpstr>
      <vt:lpstr>ТБ МИС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2022-11-04T09:13:06Z</dcterms:modified>
</cp:coreProperties>
</file>